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 activeTab="1"/>
  </bookViews>
  <sheets>
    <sheet name="Прогноз" sheetId="1" r:id="rId1"/>
    <sheet name="Расчет" sheetId="2" r:id="rId2"/>
    <sheet name="Итог" sheetId="3" r:id="rId3"/>
    <sheet name="Сезон" sheetId="4" r:id="rId4"/>
  </sheets>
  <calcPr calcId="124519"/>
</workbook>
</file>

<file path=xl/calcChain.xml><?xml version="1.0" encoding="utf-8"?>
<calcChain xmlns="http://schemas.openxmlformats.org/spreadsheetml/2006/main">
  <c r="U8" i="2"/>
  <c r="AZ42" i="4"/>
  <c r="AX42"/>
  <c r="AV42"/>
  <c r="AT42"/>
  <c r="AR42"/>
  <c r="AP42"/>
  <c r="AN42"/>
  <c r="AL42"/>
  <c r="AJ42"/>
  <c r="AH42"/>
  <c r="AF42"/>
  <c r="AD42"/>
  <c r="AB42"/>
  <c r="Z42"/>
  <c r="X42"/>
  <c r="V42"/>
  <c r="T42"/>
  <c r="L42"/>
  <c r="AZ27"/>
  <c r="AX27"/>
  <c r="AV27"/>
  <c r="AT27"/>
  <c r="AR27"/>
  <c r="AP27"/>
  <c r="AN27"/>
  <c r="AL27"/>
  <c r="AJ27"/>
  <c r="AH27"/>
  <c r="AF27"/>
  <c r="AD27"/>
  <c r="AB27"/>
  <c r="Z27"/>
  <c r="X27"/>
  <c r="V27"/>
  <c r="T27"/>
  <c r="N27"/>
  <c r="L27"/>
  <c r="J27"/>
  <c r="AZ26"/>
  <c r="AX26"/>
  <c r="AV26"/>
  <c r="AT26"/>
  <c r="AR26"/>
  <c r="AP26"/>
  <c r="AN26"/>
  <c r="AL26"/>
  <c r="AJ26"/>
  <c r="AH26"/>
  <c r="AF26"/>
  <c r="AD26"/>
  <c r="AB26"/>
  <c r="Z26"/>
  <c r="X26"/>
  <c r="V26"/>
  <c r="T26"/>
  <c r="N26"/>
  <c r="L26"/>
  <c r="J26"/>
  <c r="CO14" i="2"/>
  <c r="CO25" s="1"/>
  <c r="CO13"/>
  <c r="CO24" s="1"/>
  <c r="CO12"/>
  <c r="CO23" s="1"/>
  <c r="CO11"/>
  <c r="CO22" s="1"/>
  <c r="CO10"/>
  <c r="CO21" s="1"/>
  <c r="CO9"/>
  <c r="CO20" s="1"/>
  <c r="CO8"/>
  <c r="CO19" s="1"/>
  <c r="CO7"/>
  <c r="CO18" s="1"/>
  <c r="CO6"/>
  <c r="CO17" s="1"/>
  <c r="CO5"/>
  <c r="CO16" s="1"/>
  <c r="CG14"/>
  <c r="CG25" s="1"/>
  <c r="CG13"/>
  <c r="CG24" s="1"/>
  <c r="CG12"/>
  <c r="CG23" s="1"/>
  <c r="CG11"/>
  <c r="CG22" s="1"/>
  <c r="CG10"/>
  <c r="CG21" s="1"/>
  <c r="CG9"/>
  <c r="CG20" s="1"/>
  <c r="CG8"/>
  <c r="CG19" s="1"/>
  <c r="CG7"/>
  <c r="CG18" s="1"/>
  <c r="CG6"/>
  <c r="CG17" s="1"/>
  <c r="CG5"/>
  <c r="CG16" s="1"/>
  <c r="CO4"/>
  <c r="CO15" s="1"/>
  <c r="CG4"/>
  <c r="CG15" s="1"/>
  <c r="CO3"/>
  <c r="C13" i="3" s="1"/>
  <c r="CG3" i="2"/>
  <c r="C12" i="3" s="1"/>
  <c r="L39" i="4"/>
  <c r="L38"/>
  <c r="L37"/>
  <c r="AZ41"/>
  <c r="AX41"/>
  <c r="AV41"/>
  <c r="AT41"/>
  <c r="AR41"/>
  <c r="AP41"/>
  <c r="AN41"/>
  <c r="AL41"/>
  <c r="AJ41"/>
  <c r="AH41"/>
  <c r="AF41"/>
  <c r="AD41"/>
  <c r="AB41"/>
  <c r="Z41"/>
  <c r="X41"/>
  <c r="V41"/>
  <c r="T41"/>
  <c r="L41"/>
  <c r="AZ40"/>
  <c r="AX40"/>
  <c r="AV40"/>
  <c r="AT40"/>
  <c r="AR40"/>
  <c r="AP40"/>
  <c r="AN40"/>
  <c r="AL40"/>
  <c r="AJ40"/>
  <c r="AH40"/>
  <c r="AF40"/>
  <c r="AD40"/>
  <c r="AB40"/>
  <c r="Z40"/>
  <c r="X40"/>
  <c r="V40"/>
  <c r="T40"/>
  <c r="L40"/>
  <c r="AZ39"/>
  <c r="AX39"/>
  <c r="AV39"/>
  <c r="AT39"/>
  <c r="AR39"/>
  <c r="AP39"/>
  <c r="AN39"/>
  <c r="AL39"/>
  <c r="AJ39"/>
  <c r="AH39"/>
  <c r="AF39"/>
  <c r="AD39"/>
  <c r="AB39"/>
  <c r="Z39"/>
  <c r="X39"/>
  <c r="V39"/>
  <c r="T39"/>
  <c r="AZ38"/>
  <c r="AX38"/>
  <c r="AV38"/>
  <c r="AT38"/>
  <c r="AR38"/>
  <c r="AP38"/>
  <c r="AN38"/>
  <c r="AL38"/>
  <c r="AJ38"/>
  <c r="AH38"/>
  <c r="AF38"/>
  <c r="AD38"/>
  <c r="AB38"/>
  <c r="Z38"/>
  <c r="X38"/>
  <c r="V38"/>
  <c r="T38"/>
  <c r="AZ37"/>
  <c r="AX37"/>
  <c r="AV37"/>
  <c r="AT37"/>
  <c r="AR37"/>
  <c r="AP37"/>
  <c r="AN37"/>
  <c r="AL37"/>
  <c r="AJ37"/>
  <c r="AH37"/>
  <c r="AF37"/>
  <c r="AD37"/>
  <c r="AB37"/>
  <c r="Z37"/>
  <c r="X37"/>
  <c r="V37"/>
  <c r="T37"/>
  <c r="AS14" i="2"/>
  <c r="AS25" s="1"/>
  <c r="AS13"/>
  <c r="AS24" s="1"/>
  <c r="AS12"/>
  <c r="AS23" s="1"/>
  <c r="AS11"/>
  <c r="AS22" s="1"/>
  <c r="AS10"/>
  <c r="AS21" s="1"/>
  <c r="AS9"/>
  <c r="AS20" s="1"/>
  <c r="AS8"/>
  <c r="AS19" s="1"/>
  <c r="AS7"/>
  <c r="AS18" s="1"/>
  <c r="AS6"/>
  <c r="AS17" s="1"/>
  <c r="AS5"/>
  <c r="AS16" s="1"/>
  <c r="AS4"/>
  <c r="AS15" s="1"/>
  <c r="AS3"/>
  <c r="C7" i="3" s="1"/>
  <c r="AK3" i="2"/>
  <c r="C6" i="3" s="1"/>
  <c r="E14" i="2"/>
  <c r="E3"/>
  <c r="N16" i="4"/>
  <c r="AZ25"/>
  <c r="AX25"/>
  <c r="AV25"/>
  <c r="AT25"/>
  <c r="AR25"/>
  <c r="AP25"/>
  <c r="AN25"/>
  <c r="AL25"/>
  <c r="AJ25"/>
  <c r="AH25"/>
  <c r="AF25"/>
  <c r="AD25"/>
  <c r="AB25"/>
  <c r="Z25"/>
  <c r="X25"/>
  <c r="V25"/>
  <c r="T25"/>
  <c r="N25"/>
  <c r="L25"/>
  <c r="J25"/>
  <c r="AZ24"/>
  <c r="AX24"/>
  <c r="AV24"/>
  <c r="AT24"/>
  <c r="AR24"/>
  <c r="AP24"/>
  <c r="AN24"/>
  <c r="AL24"/>
  <c r="AJ24"/>
  <c r="AH24"/>
  <c r="AF24"/>
  <c r="AD24"/>
  <c r="AB24"/>
  <c r="Z24"/>
  <c r="X24"/>
  <c r="V24"/>
  <c r="T24"/>
  <c r="N24"/>
  <c r="L24"/>
  <c r="J24"/>
  <c r="AZ23"/>
  <c r="AX23"/>
  <c r="AV23"/>
  <c r="AT23"/>
  <c r="AR23"/>
  <c r="AP23"/>
  <c r="AN23"/>
  <c r="AL23"/>
  <c r="AJ23"/>
  <c r="AH23"/>
  <c r="AF23"/>
  <c r="AD23"/>
  <c r="AB23"/>
  <c r="Z23"/>
  <c r="X23"/>
  <c r="V23"/>
  <c r="T23"/>
  <c r="N23"/>
  <c r="L23"/>
  <c r="J23"/>
  <c r="AZ22"/>
  <c r="AX22"/>
  <c r="AV22"/>
  <c r="AT22"/>
  <c r="AR22"/>
  <c r="AP22"/>
  <c r="AN22"/>
  <c r="AL22"/>
  <c r="AJ22"/>
  <c r="AH22"/>
  <c r="AF22"/>
  <c r="AD22"/>
  <c r="AB22"/>
  <c r="Z22"/>
  <c r="X22"/>
  <c r="V22"/>
  <c r="T22"/>
  <c r="N22"/>
  <c r="L22"/>
  <c r="J22"/>
  <c r="AZ21"/>
  <c r="AX21"/>
  <c r="AV21"/>
  <c r="AT21"/>
  <c r="AR21"/>
  <c r="AP21"/>
  <c r="AN21"/>
  <c r="AL21"/>
  <c r="AJ21"/>
  <c r="AH21"/>
  <c r="AF21"/>
  <c r="AD21"/>
  <c r="AB21"/>
  <c r="Z21"/>
  <c r="X21"/>
  <c r="V21"/>
  <c r="T21"/>
  <c r="N21"/>
  <c r="L21"/>
  <c r="J21"/>
  <c r="AZ20"/>
  <c r="AX20"/>
  <c r="AV20"/>
  <c r="AT20"/>
  <c r="AR20"/>
  <c r="AP20"/>
  <c r="AN20"/>
  <c r="AL20"/>
  <c r="AJ20"/>
  <c r="AH20"/>
  <c r="AF20"/>
  <c r="AD20"/>
  <c r="AB20"/>
  <c r="Z20"/>
  <c r="X20"/>
  <c r="V20"/>
  <c r="T20"/>
  <c r="N20"/>
  <c r="L20"/>
  <c r="J20"/>
  <c r="AZ19"/>
  <c r="AX19"/>
  <c r="AV19"/>
  <c r="AT19"/>
  <c r="AR19"/>
  <c r="AP19"/>
  <c r="AN19"/>
  <c r="AL19"/>
  <c r="AJ19"/>
  <c r="AH19"/>
  <c r="AF19"/>
  <c r="AD19"/>
  <c r="AB19"/>
  <c r="Z19"/>
  <c r="X19"/>
  <c r="V19"/>
  <c r="T19"/>
  <c r="N19"/>
  <c r="L19"/>
  <c r="J19"/>
  <c r="AZ18"/>
  <c r="AX18"/>
  <c r="AV18"/>
  <c r="AT18"/>
  <c r="AR18"/>
  <c r="AP18"/>
  <c r="AN18"/>
  <c r="AL18"/>
  <c r="AJ18"/>
  <c r="AH18"/>
  <c r="AF18"/>
  <c r="AD18"/>
  <c r="AB18"/>
  <c r="Z18"/>
  <c r="X18"/>
  <c r="V18"/>
  <c r="T18"/>
  <c r="N18"/>
  <c r="L18"/>
  <c r="J18"/>
  <c r="AZ17"/>
  <c r="AX17"/>
  <c r="AV17"/>
  <c r="AT17"/>
  <c r="AR17"/>
  <c r="AP17"/>
  <c r="AN17"/>
  <c r="AL17"/>
  <c r="AJ17"/>
  <c r="AH17"/>
  <c r="AF17"/>
  <c r="AD17"/>
  <c r="AB17"/>
  <c r="Z17"/>
  <c r="X17"/>
  <c r="V17"/>
  <c r="T17"/>
  <c r="N17"/>
  <c r="L17"/>
  <c r="J17"/>
  <c r="L16"/>
  <c r="J16"/>
  <c r="AR16"/>
  <c r="AT16"/>
  <c r="AP16"/>
  <c r="AN16"/>
  <c r="AZ16"/>
  <c r="AX16"/>
  <c r="AV16"/>
  <c r="AL16"/>
  <c r="AJ16"/>
  <c r="AH16"/>
  <c r="AF16"/>
  <c r="AD16"/>
  <c r="AB16"/>
  <c r="Z16"/>
  <c r="X16"/>
  <c r="V16"/>
  <c r="T16"/>
  <c r="C2" i="3"/>
  <c r="BY3" i="2"/>
  <c r="BQ3"/>
  <c r="BI3"/>
  <c r="BA3"/>
  <c r="AC3"/>
  <c r="U3"/>
  <c r="C4" i="3" s="1"/>
  <c r="M3" i="2"/>
  <c r="C3" i="3" s="1"/>
  <c r="M14" i="2"/>
  <c r="M25" s="1"/>
  <c r="BY14"/>
  <c r="BY25" s="1"/>
  <c r="BY13"/>
  <c r="BY24" s="1"/>
  <c r="BY12"/>
  <c r="BY23" s="1"/>
  <c r="BY11"/>
  <c r="BY22" s="1"/>
  <c r="BY10"/>
  <c r="BY21" s="1"/>
  <c r="BY9"/>
  <c r="BY20" s="1"/>
  <c r="BY8"/>
  <c r="BY19" s="1"/>
  <c r="BY7"/>
  <c r="BY18" s="1"/>
  <c r="BY6"/>
  <c r="BY17" s="1"/>
  <c r="BY5"/>
  <c r="BY16" s="1"/>
  <c r="BY4"/>
  <c r="BY15" s="1"/>
  <c r="BQ14"/>
  <c r="BQ25" s="1"/>
  <c r="BQ13"/>
  <c r="BQ24" s="1"/>
  <c r="BQ12"/>
  <c r="BQ23" s="1"/>
  <c r="BQ11"/>
  <c r="BQ22" s="1"/>
  <c r="BQ10"/>
  <c r="BQ21" s="1"/>
  <c r="BQ9"/>
  <c r="BQ20" s="1"/>
  <c r="BQ8"/>
  <c r="BQ19" s="1"/>
  <c r="BQ7"/>
  <c r="BQ18" s="1"/>
  <c r="BQ6"/>
  <c r="BQ17" s="1"/>
  <c r="BQ5"/>
  <c r="BQ16" s="1"/>
  <c r="BQ4"/>
  <c r="BQ15" s="1"/>
  <c r="BI14"/>
  <c r="BI25" s="1"/>
  <c r="BI13"/>
  <c r="BI24" s="1"/>
  <c r="BI12"/>
  <c r="BI23" s="1"/>
  <c r="BI11"/>
  <c r="BI22" s="1"/>
  <c r="BI10"/>
  <c r="BI21" s="1"/>
  <c r="BI9"/>
  <c r="BI20" s="1"/>
  <c r="BI8"/>
  <c r="BI19" s="1"/>
  <c r="BI7"/>
  <c r="BI18" s="1"/>
  <c r="BI6"/>
  <c r="BI17" s="1"/>
  <c r="BI5"/>
  <c r="BI16" s="1"/>
  <c r="BI4"/>
  <c r="BI15" s="1"/>
  <c r="BA14"/>
  <c r="BA25" s="1"/>
  <c r="BA13"/>
  <c r="BA24" s="1"/>
  <c r="BA12"/>
  <c r="BA23" s="1"/>
  <c r="BA11"/>
  <c r="BA22" s="1"/>
  <c r="BA10"/>
  <c r="BA21" s="1"/>
  <c r="BA9"/>
  <c r="BA20" s="1"/>
  <c r="BA8"/>
  <c r="BA19" s="1"/>
  <c r="BA7"/>
  <c r="BA18" s="1"/>
  <c r="BA6"/>
  <c r="BA17" s="1"/>
  <c r="BA5"/>
  <c r="BA16" s="1"/>
  <c r="BA4"/>
  <c r="BA15" s="1"/>
  <c r="AK14"/>
  <c r="AK25" s="1"/>
  <c r="AK13"/>
  <c r="AK24" s="1"/>
  <c r="AK12"/>
  <c r="AK23" s="1"/>
  <c r="AK11"/>
  <c r="AK22" s="1"/>
  <c r="AK10"/>
  <c r="AK21" s="1"/>
  <c r="AK9"/>
  <c r="AK20" s="1"/>
  <c r="AK8"/>
  <c r="AK19" s="1"/>
  <c r="AK7"/>
  <c r="AK18" s="1"/>
  <c r="AK6"/>
  <c r="AK17" s="1"/>
  <c r="AK5"/>
  <c r="AK16" s="1"/>
  <c r="AK4"/>
  <c r="AK15" s="1"/>
  <c r="AC14"/>
  <c r="AC25" s="1"/>
  <c r="AC13"/>
  <c r="AC24" s="1"/>
  <c r="AC12"/>
  <c r="AC23" s="1"/>
  <c r="AC11"/>
  <c r="AC22" s="1"/>
  <c r="AC10"/>
  <c r="AC21" s="1"/>
  <c r="AC9"/>
  <c r="AC20" s="1"/>
  <c r="AC8"/>
  <c r="AC19" s="1"/>
  <c r="AC7"/>
  <c r="AC18" s="1"/>
  <c r="AC6"/>
  <c r="AC17" s="1"/>
  <c r="AC5"/>
  <c r="AC16" s="1"/>
  <c r="AC4"/>
  <c r="AC15" s="1"/>
  <c r="U14"/>
  <c r="U25" s="1"/>
  <c r="U13"/>
  <c r="U24" s="1"/>
  <c r="U12"/>
  <c r="U23" s="1"/>
  <c r="U11"/>
  <c r="U22" s="1"/>
  <c r="U10"/>
  <c r="U21" s="1"/>
  <c r="U9"/>
  <c r="U20" s="1"/>
  <c r="U19"/>
  <c r="U7"/>
  <c r="U18" s="1"/>
  <c r="U6"/>
  <c r="U17" s="1"/>
  <c r="U5"/>
  <c r="U16" s="1"/>
  <c r="U4"/>
  <c r="U15" s="1"/>
  <c r="M13"/>
  <c r="M24" s="1"/>
  <c r="M12"/>
  <c r="M23" s="1"/>
  <c r="M11"/>
  <c r="M22" s="1"/>
  <c r="M10"/>
  <c r="M21" s="1"/>
  <c r="M9"/>
  <c r="M20" s="1"/>
  <c r="M8"/>
  <c r="M19" s="1"/>
  <c r="M7"/>
  <c r="M18" s="1"/>
  <c r="M6"/>
  <c r="M17" s="1"/>
  <c r="M5"/>
  <c r="M16" s="1"/>
  <c r="M4"/>
  <c r="M15" s="1"/>
  <c r="GG3"/>
  <c r="FY3"/>
  <c r="FQ3"/>
  <c r="FI3"/>
  <c r="FA3"/>
  <c r="ES3"/>
  <c r="EK3"/>
  <c r="EC3"/>
  <c r="DU3"/>
  <c r="DM3"/>
  <c r="DE3"/>
  <c r="CW3"/>
  <c r="E13"/>
  <c r="E12"/>
  <c r="E11"/>
  <c r="E10"/>
  <c r="E9"/>
  <c r="E8"/>
  <c r="E7"/>
  <c r="E6"/>
  <c r="E5"/>
  <c r="E4"/>
  <c r="E25"/>
  <c r="E24"/>
  <c r="E23"/>
  <c r="E22"/>
  <c r="E21"/>
  <c r="E20"/>
  <c r="E19"/>
  <c r="E18"/>
  <c r="E17"/>
  <c r="E16"/>
  <c r="E15"/>
  <c r="CO27" l="1"/>
  <c r="D13" i="3" s="1"/>
  <c r="E13" s="1"/>
  <c r="CG27" i="2"/>
  <c r="D12" i="3" s="1"/>
  <c r="E12" s="1"/>
  <c r="BY27" i="2"/>
  <c r="D11" i="3" s="1"/>
  <c r="E11" s="1"/>
  <c r="BQ27" i="2"/>
  <c r="D10" i="3" s="1"/>
  <c r="E10" s="1"/>
  <c r="BI27" i="2"/>
  <c r="D9" i="3" s="1"/>
  <c r="E9" s="1"/>
  <c r="BA27" i="2"/>
  <c r="D8" i="3" s="1"/>
  <c r="E8" s="1"/>
  <c r="AS27" i="2"/>
  <c r="D7" i="3" s="1"/>
  <c r="AC27" i="2"/>
  <c r="AK27"/>
  <c r="D6" i="3" s="1"/>
  <c r="C8"/>
  <c r="C9"/>
  <c r="C10"/>
  <c r="C11"/>
  <c r="M27" i="2"/>
  <c r="D3" i="3" s="1"/>
  <c r="E3" s="1"/>
  <c r="E6"/>
  <c r="D5"/>
  <c r="E5" s="1"/>
  <c r="C5"/>
  <c r="E27" i="2"/>
  <c r="U27"/>
  <c r="D4" i="3" s="1"/>
  <c r="E4" s="1"/>
  <c r="D2" l="1"/>
  <c r="E2" s="1"/>
  <c r="E7"/>
  <c r="F13" l="1"/>
  <c r="G13" s="1"/>
  <c r="F12"/>
  <c r="G12" s="1"/>
  <c r="F11"/>
  <c r="F10"/>
  <c r="F9"/>
  <c r="F8"/>
  <c r="F7"/>
  <c r="F6"/>
  <c r="F5"/>
  <c r="F4"/>
  <c r="F3"/>
  <c r="G3" s="1"/>
  <c r="G5" i="4" s="1"/>
  <c r="F5" s="1"/>
  <c r="F2" i="3"/>
  <c r="G2" s="1"/>
  <c r="G11"/>
  <c r="G10"/>
  <c r="G9"/>
  <c r="G7" i="4" s="1"/>
  <c r="F7" s="1"/>
  <c r="G8" i="3"/>
  <c r="G7"/>
  <c r="G6" i="4" s="1"/>
  <c r="F6" s="1"/>
  <c r="G6" i="3"/>
  <c r="G9" i="4" s="1"/>
  <c r="F9" s="1"/>
  <c r="G5" i="3"/>
  <c r="G4"/>
  <c r="G12" i="4" s="1"/>
  <c r="F12" s="1"/>
  <c r="G13" l="1"/>
  <c r="L5" i="3"/>
  <c r="G11" i="4"/>
  <c r="L6" i="3"/>
  <c r="G10" i="4"/>
  <c r="F10" s="1"/>
  <c r="G4"/>
  <c r="F4" s="1"/>
  <c r="G8"/>
  <c r="F8" s="1"/>
  <c r="G14"/>
  <c r="L3" i="3"/>
  <c r="G3" i="4"/>
  <c r="F3" s="1"/>
  <c r="R25"/>
  <c r="R21"/>
  <c r="R22"/>
  <c r="K6" i="3"/>
  <c r="M6" s="1"/>
  <c r="G31" i="4" s="1"/>
  <c r="F31" s="1"/>
  <c r="L7" i="3"/>
  <c r="L4"/>
  <c r="K7"/>
  <c r="K2"/>
  <c r="L2"/>
  <c r="K3"/>
  <c r="M3" s="1"/>
  <c r="G30" i="4" s="1"/>
  <c r="F30" s="1"/>
  <c r="K5" i="3"/>
  <c r="M5" s="1"/>
  <c r="G32" i="4" s="1"/>
  <c r="F32" s="1"/>
  <c r="K4" i="3"/>
  <c r="M4" s="1"/>
  <c r="G35" i="4" s="1"/>
  <c r="F35" s="1"/>
  <c r="M2" i="3"/>
  <c r="G33" i="4" s="1"/>
  <c r="F33" s="1"/>
  <c r="F13" l="1"/>
  <c r="P26" s="1"/>
  <c r="R26"/>
  <c r="F11"/>
  <c r="P24" s="1"/>
  <c r="R24"/>
  <c r="F14"/>
  <c r="P27" s="1"/>
  <c r="R27"/>
  <c r="R40"/>
  <c r="R42"/>
  <c r="R39"/>
  <c r="R37"/>
  <c r="R18"/>
  <c r="R16"/>
  <c r="R23"/>
  <c r="R20"/>
  <c r="R17"/>
  <c r="R19"/>
  <c r="R38"/>
  <c r="P22"/>
  <c r="B9"/>
  <c r="H22" s="1"/>
  <c r="P21"/>
  <c r="B8"/>
  <c r="H21" s="1"/>
  <c r="B12"/>
  <c r="H25" s="1"/>
  <c r="P25"/>
  <c r="M7" i="3"/>
  <c r="G34" i="4" s="1"/>
  <c r="F34" s="1"/>
  <c r="B34" l="1"/>
  <c r="H41" s="1"/>
  <c r="R41"/>
  <c r="N41"/>
  <c r="B31"/>
  <c r="H38" s="1"/>
  <c r="N38"/>
  <c r="P19"/>
  <c r="B6"/>
  <c r="H19" s="1"/>
  <c r="P17"/>
  <c r="B4"/>
  <c r="P20"/>
  <c r="B7"/>
  <c r="H20" s="1"/>
  <c r="P23"/>
  <c r="B10"/>
  <c r="B11"/>
  <c r="H24" s="1"/>
  <c r="B13"/>
  <c r="B3"/>
  <c r="H16" s="1"/>
  <c r="B14"/>
  <c r="P16"/>
  <c r="P18"/>
  <c r="B5"/>
  <c r="H18" s="1"/>
  <c r="N37"/>
  <c r="B30"/>
  <c r="H37" s="1"/>
  <c r="B32"/>
  <c r="H39" s="1"/>
  <c r="N39"/>
  <c r="N42"/>
  <c r="B35"/>
  <c r="H42" s="1"/>
  <c r="N40"/>
  <c r="B33"/>
  <c r="H40" s="1"/>
  <c r="H26" l="1"/>
  <c r="H23"/>
  <c r="H27"/>
  <c r="H17"/>
</calcChain>
</file>

<file path=xl/sharedStrings.xml><?xml version="1.0" encoding="utf-8"?>
<sst xmlns="http://schemas.openxmlformats.org/spreadsheetml/2006/main" count="787" uniqueCount="144">
  <si>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</si>
  <si>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</si>
  <si>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</si>
  <si>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</si>
  <si>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</si>
  <si>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</si>
  <si>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</si>
  <si>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</si>
  <si>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</si>
  <si>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</si>
  <si>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</si>
  <si>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</si>
  <si>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</si>
  <si>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</si>
  <si>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</si>
  <si>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</si>
  <si>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</si>
  <si>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</si>
  <si>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</si>
  <si>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</si>
  <si>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</si>
  <si>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</si>
  <si>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</si>
  <si>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</si>
  <si>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</si>
  <si>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</si>
  <si>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</si>
  <si>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</si>
  <si>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</si>
  <si>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</si>
  <si>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Математик</t>
  </si>
  <si>
    <t>kibic@bk.ru</t>
  </si>
  <si>
    <t>Sebastien Vettel</t>
  </si>
  <si>
    <t>Mark Webber</t>
  </si>
  <si>
    <t>Felipe Massa</t>
  </si>
  <si>
    <t>Fernando Alonso</t>
  </si>
  <si>
    <t>Kimi Raikkonen</t>
  </si>
  <si>
    <t>Michael Schumacher</t>
  </si>
  <si>
    <t>Jenson Button</t>
  </si>
  <si>
    <t>Lewis Hamilton</t>
  </si>
  <si>
    <t>Bruno Senna</t>
  </si>
  <si>
    <t>Nico Rosberg</t>
  </si>
  <si>
    <t>Romain Grosjean</t>
  </si>
  <si>
    <t>Paul Di Resta</t>
  </si>
  <si>
    <t>Nico Hulkenberg</t>
  </si>
  <si>
    <t>Kamui Kobayashi</t>
  </si>
  <si>
    <t>Sergio Perez</t>
  </si>
  <si>
    <t>Daniel Ricciardo</t>
  </si>
  <si>
    <t>Jean-Eric Vergne</t>
  </si>
  <si>
    <t>Pastor Maldonado</t>
  </si>
  <si>
    <t>Heikki Kovalainen</t>
  </si>
  <si>
    <t>Vitaly Petrov</t>
  </si>
  <si>
    <t>Pedro de la Rosa</t>
  </si>
  <si>
    <t>Narain Karthikeyan</t>
  </si>
  <si>
    <t>Timo Glock</t>
  </si>
  <si>
    <t>Charles Pic</t>
  </si>
  <si>
    <t>P</t>
  </si>
  <si>
    <t>torro001@rambler.ru</t>
  </si>
  <si>
    <t>Место</t>
  </si>
  <si>
    <t>Scuderia Ferrari</t>
  </si>
  <si>
    <t>Lotus F1 Team</t>
  </si>
  <si>
    <t>Williams F1 Team</t>
  </si>
  <si>
    <t>phenyx</t>
  </si>
  <si>
    <t>Баллы</t>
  </si>
  <si>
    <t>Пункты</t>
  </si>
  <si>
    <t>CHN</t>
  </si>
  <si>
    <t>BHR</t>
  </si>
  <si>
    <t>ESP</t>
  </si>
  <si>
    <t>semeniuk</t>
  </si>
  <si>
    <t>сухОФрукт</t>
  </si>
  <si>
    <t>IMAGINE</t>
  </si>
  <si>
    <t>kibic</t>
  </si>
  <si>
    <t>SERG68</t>
  </si>
  <si>
    <t>sass1954</t>
  </si>
  <si>
    <t>Петя1979</t>
  </si>
  <si>
    <t>&lt;tr&gt;&lt;td width="30px" align="center"&gt;&lt;b&gt;</t>
  </si>
  <si>
    <t>&lt;/b&gt;&lt;/td&gt;&lt;td width="50px"&gt;</t>
  </si>
  <si>
    <t>Шлем</t>
  </si>
  <si>
    <t>Ник</t>
  </si>
  <si>
    <t>&lt;/td&gt;&lt;td width="125px"&gt;&lt;b&gt;</t>
  </si>
  <si>
    <t>К-да</t>
  </si>
  <si>
    <t>Pts</t>
  </si>
  <si>
    <t>&lt;/b&gt;&lt;/td&gt;&lt;td width="30px" align="center"&gt;&lt;b&gt;</t>
  </si>
  <si>
    <t>MCO</t>
  </si>
  <si>
    <t>CAN</t>
  </si>
  <si>
    <t>EUR</t>
  </si>
  <si>
    <t>GBR</t>
  </si>
  <si>
    <t>DEU</t>
  </si>
  <si>
    <t>HUN</t>
  </si>
  <si>
    <t>BEL</t>
  </si>
  <si>
    <t>ITA</t>
  </si>
  <si>
    <t>SGP</t>
  </si>
  <si>
    <t>JPN</t>
  </si>
  <si>
    <t>KOR</t>
  </si>
  <si>
    <t>IND</t>
  </si>
  <si>
    <t>ARE</t>
  </si>
  <si>
    <t>USA</t>
  </si>
  <si>
    <t>BRA</t>
  </si>
  <si>
    <t>&lt;/b&gt;&lt;/tr&gt;&lt;/td&gt;</t>
  </si>
  <si>
    <t>&lt;img src="helms/2senna_williams.gif"&gt;</t>
  </si>
  <si>
    <t>&lt;img src="helms/1raikkonen_lotus.gif"&gt;</t>
  </si>
  <si>
    <t>&lt;img src="helms/2massa_ferrari.gif"&gt;</t>
  </si>
  <si>
    <t>&lt;img src="helms/1alonso_ferrari.gif"&gt;</t>
  </si>
  <si>
    <t>&lt;img src="helms/2grosgean_lotus.gif"&gt;</t>
  </si>
  <si>
    <t>&lt;img src="helms/1maldonado_williams.gif"&gt;</t>
  </si>
  <si>
    <t>&lt;img src="teams/lotus.jpg"&gt;</t>
  </si>
  <si>
    <t>&lt;img src="teams/williams.jpg"&gt;</t>
  </si>
  <si>
    <t>&lt;img src="teams/ferrari.jpg"&gt;</t>
  </si>
  <si>
    <t>&lt;/b&gt;&lt;/td&gt;&lt;td width="125px" align="center"&gt;</t>
  </si>
  <si>
    <t>&lt;/td&gt;&lt;td width="50px" align="center"&gt;&lt;b&gt;</t>
  </si>
  <si>
    <t>Irishka</t>
  </si>
  <si>
    <t>&lt;img src="helms/1shumaher_mersedes.gif"&gt;</t>
  </si>
  <si>
    <t>&lt;img src="helms/2peres_zauber.gif"&gt;</t>
  </si>
  <si>
    <t>&lt;img src="helms/1kobaiashi_zauber.gif"&gt;</t>
  </si>
  <si>
    <t>&lt;img src="helms/2rosberg_mersedes.gif"&gt;</t>
  </si>
  <si>
    <t>&lt;img src="teams/mercedes.jpg"&gt;</t>
  </si>
  <si>
    <t>&lt;img src="teams/zauber.jpg"&gt;</t>
  </si>
  <si>
    <t>Grand Prix of China</t>
  </si>
  <si>
    <t>oleg_frankov@bigmir.net</t>
  </si>
  <si>
    <t>Mercedes</t>
  </si>
  <si>
    <t>Sauber F1 Team</t>
  </si>
  <si>
    <t>&lt;/b&gt;&lt;/td&gt;</t>
  </si>
  <si>
    <t>&lt;td width="30px" align="center"&gt;&lt;b&gt;</t>
  </si>
  <si>
    <t>&lt;img src="constructors/f2012.jpg"&gt;</t>
  </si>
  <si>
    <t>&lt;/b&gt;&lt;/td&gt;&lt;td width="240px"&gt;</t>
  </si>
  <si>
    <t>&lt;img src="constructors/w03-2012.jpg"&gt;</t>
  </si>
  <si>
    <t>&lt;img src="constructors/e20.jpg"&gt;</t>
  </si>
  <si>
    <t>&lt;img src="constructors/fw34.jpg"&gt;</t>
  </si>
  <si>
    <t>&lt;img src="constructors/sauber.jpg"&gt;</t>
  </si>
  <si>
    <t>Scuderia Toro Rosso</t>
  </si>
  <si>
    <t>Oksi_f</t>
  </si>
  <si>
    <t>Accrington</t>
  </si>
  <si>
    <t>&lt;img src="helms/1rikjardo_tororoso.gif"&gt;</t>
  </si>
  <si>
    <t>&lt;img src="helms/2vergne_tororoso.gif"&gt;</t>
  </si>
  <si>
    <t>&lt;img src="teams/toro_rosso.jpg"&gt;</t>
  </si>
  <si>
    <t>&lt;img src="constructors/str7_2012.jpg"&gt;</t>
  </si>
  <si>
    <t>swisssparrow@gmail.com</t>
  </si>
  <si>
    <t>amorvincit@mail.ru</t>
  </si>
  <si>
    <t>leca81@mail.ru</t>
  </si>
  <si>
    <t>marevo777@yandex.ru</t>
  </si>
  <si>
    <t>Oksi_f@ukr.net</t>
  </si>
  <si>
    <t>semeniuk-mokilo@ukr.net</t>
  </si>
  <si>
    <t>Irishka35454@yandex.ru</t>
  </si>
  <si>
    <t>sanyascreame@mail.ru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</si>
</sst>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ourier New"/>
      <family val="3"/>
      <charset val="204"/>
    </font>
    <font>
      <b/>
      <sz val="14"/>
      <color theme="1"/>
      <name val="Courier New"/>
      <family val="3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protection locked="0"/>
    </xf>
    <xf numFmtId="49" fontId="3" fillId="0" borderId="0" xfId="0" applyNumberFormat="1" applyFont="1" applyBorder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Alignment="1" applyProtection="1">
      <protection locked="0"/>
    </xf>
    <xf numFmtId="0" fontId="0" fillId="0" borderId="0" xfId="0" applyProtection="1">
      <protection hidden="1"/>
    </xf>
    <xf numFmtId="0" fontId="1" fillId="3" borderId="0" xfId="0" applyFont="1" applyFill="1" applyProtection="1">
      <protection locked="0"/>
    </xf>
    <xf numFmtId="49" fontId="1" fillId="3" borderId="0" xfId="0" applyNumberFormat="1" applyFont="1" applyFill="1" applyBorder="1" applyProtection="1"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49" fontId="3" fillId="4" borderId="0" xfId="0" applyNumberFormat="1" applyFont="1" applyFill="1" applyBorder="1" applyAlignment="1" applyProtection="1">
      <protection locked="0"/>
    </xf>
    <xf numFmtId="49" fontId="1" fillId="4" borderId="0" xfId="0" applyNumberFormat="1" applyFont="1" applyFill="1" applyBorder="1" applyProtection="1">
      <protection locked="0"/>
    </xf>
    <xf numFmtId="0" fontId="1" fillId="0" borderId="0" xfId="0" applyNumberFormat="1" applyFont="1" applyAlignment="1" applyProtection="1">
      <alignment horizontal="center" vertical="center" textRotation="90"/>
      <protection hidden="1"/>
    </xf>
    <xf numFmtId="0" fontId="1" fillId="0" borderId="0" xfId="0" applyNumberFormat="1" applyFont="1" applyAlignment="1" applyProtection="1">
      <alignment horizontal="center" vertical="center" textRotation="90" wrapText="1"/>
      <protection hidden="1"/>
    </xf>
    <xf numFmtId="0" fontId="1" fillId="0" borderId="0" xfId="0" applyNumberFormat="1" applyFont="1" applyAlignment="1" applyProtection="1">
      <alignment horizontal="center"/>
      <protection hidden="1"/>
    </xf>
    <xf numFmtId="0" fontId="0" fillId="0" borderId="0" xfId="0" applyNumberFormat="1" applyAlignment="1" applyProtection="1">
      <alignment horizontal="left"/>
      <protection hidden="1"/>
    </xf>
    <xf numFmtId="0" fontId="1" fillId="0" borderId="0" xfId="0" applyNumberFormat="1" applyFont="1" applyAlignment="1" applyProtection="1">
      <alignment horizontal="left"/>
      <protection hidden="1"/>
    </xf>
    <xf numFmtId="0" fontId="0" fillId="0" borderId="0" xfId="0" applyNumberFormat="1" applyAlignment="1" applyProtection="1">
      <alignment horizont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7" fillId="0" borderId="0" xfId="0" applyNumberFormat="1" applyFont="1" applyAlignment="1" applyProtection="1">
      <alignment horizontal="center" vertical="center" textRotation="90"/>
      <protection hidden="1"/>
    </xf>
    <xf numFmtId="0" fontId="1" fillId="0" borderId="0" xfId="0" applyNumberFormat="1" applyFont="1" applyAlignment="1" applyProtection="1">
      <alignment horizontal="left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0" fillId="6" borderId="0" xfId="0" applyNumberFormat="1" applyFill="1" applyAlignment="1" applyProtection="1">
      <alignment horizontal="center" vertical="center"/>
      <protection hidden="1"/>
    </xf>
    <xf numFmtId="0" fontId="0" fillId="5" borderId="0" xfId="0" applyNumberForma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49" fontId="0" fillId="0" borderId="0" xfId="0" applyNumberForma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NumberFormat="1" applyAlignment="1" applyProtection="1">
      <alignment horizontal="left" vertical="center"/>
      <protection hidden="1"/>
    </xf>
    <xf numFmtId="0" fontId="0" fillId="0" borderId="0" xfId="0" applyNumberForma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3" borderId="0" xfId="0" applyFill="1" applyProtection="1">
      <protection locked="0"/>
    </xf>
    <xf numFmtId="0" fontId="4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4" borderId="0" xfId="0" applyFill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Alignment="1" applyProtection="1">
      <alignment horizontal="left"/>
      <protection hidden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IB37"/>
  <sheetViews>
    <sheetView topLeftCell="A4" zoomScale="80" zoomScaleNormal="80" workbookViewId="0">
      <selection activeCell="CF24" sqref="CF24"/>
    </sheetView>
  </sheetViews>
  <sheetFormatPr defaultRowHeight="15"/>
  <cols>
    <col min="1" max="3" width="1.42578125" style="1" customWidth="1"/>
    <col min="4" max="4" width="17.85546875" style="2" customWidth="1"/>
    <col min="5" max="11" width="0" style="1" hidden="1" customWidth="1"/>
    <col min="12" max="12" width="17.7109375" style="1" customWidth="1"/>
    <col min="13" max="19" width="0" style="1" hidden="1" customWidth="1"/>
    <col min="20" max="20" width="17.85546875" style="1" customWidth="1"/>
    <col min="21" max="27" width="0" style="1" hidden="1" customWidth="1"/>
    <col min="28" max="28" width="17.85546875" style="1" customWidth="1"/>
    <col min="29" max="35" width="0" style="1" hidden="1" customWidth="1"/>
    <col min="36" max="36" width="17.85546875" style="1" customWidth="1"/>
    <col min="37" max="43" width="0" style="1" hidden="1" customWidth="1"/>
    <col min="44" max="44" width="17.85546875" style="1" customWidth="1"/>
    <col min="45" max="51" width="0" style="1" hidden="1" customWidth="1"/>
    <col min="52" max="52" width="17.85546875" style="1" customWidth="1"/>
    <col min="53" max="59" width="0" style="1" hidden="1" customWidth="1"/>
    <col min="60" max="60" width="17.85546875" style="1" customWidth="1"/>
    <col min="61" max="67" width="0" style="1" hidden="1" customWidth="1"/>
    <col min="68" max="68" width="17.85546875" style="1" customWidth="1"/>
    <col min="69" max="75" width="0" style="1" hidden="1" customWidth="1"/>
    <col min="76" max="76" width="17.85546875" style="1" customWidth="1"/>
    <col min="77" max="83" width="0" style="1" hidden="1" customWidth="1"/>
    <col min="84" max="84" width="17.85546875" style="1" customWidth="1"/>
    <col min="85" max="91" width="0" style="1" hidden="1" customWidth="1"/>
    <col min="92" max="92" width="17.85546875" style="1" customWidth="1"/>
    <col min="93" max="99" width="0" style="1" hidden="1" customWidth="1"/>
    <col min="100" max="100" width="9.140625" style="1"/>
    <col min="101" max="107" width="0" style="1" hidden="1" customWidth="1"/>
    <col min="108" max="108" width="9.140625" style="1"/>
    <col min="109" max="115" width="0" style="1" hidden="1" customWidth="1"/>
    <col min="116" max="116" width="9.140625" style="1"/>
    <col min="117" max="123" width="0" style="1" hidden="1" customWidth="1"/>
    <col min="124" max="124" width="9.140625" style="1"/>
    <col min="125" max="131" width="0" style="1" hidden="1" customWidth="1"/>
    <col min="132" max="132" width="9.140625" style="1"/>
    <col min="133" max="139" width="0" style="1" hidden="1" customWidth="1"/>
    <col min="140" max="140" width="9.140625" style="1"/>
    <col min="141" max="147" width="0" style="1" hidden="1" customWidth="1"/>
    <col min="148" max="148" width="9.140625" style="1"/>
    <col min="149" max="155" width="0" style="1" hidden="1" customWidth="1"/>
    <col min="156" max="156" width="9.140625" style="1"/>
    <col min="157" max="163" width="0" style="1" hidden="1" customWidth="1"/>
    <col min="164" max="164" width="9.140625" style="1"/>
    <col min="165" max="171" width="0" style="1" hidden="1" customWidth="1"/>
    <col min="172" max="172" width="9.140625" style="1"/>
    <col min="173" max="179" width="0" style="1" hidden="1" customWidth="1"/>
    <col min="180" max="180" width="9.140625" style="1"/>
    <col min="181" max="187" width="0" style="1" hidden="1" customWidth="1"/>
    <col min="188" max="188" width="9.140625" style="1"/>
    <col min="189" max="195" width="0" style="1" hidden="1" customWidth="1"/>
    <col min="196" max="196" width="9.140625" style="1"/>
    <col min="197" max="203" width="0" style="1" hidden="1" customWidth="1"/>
    <col min="204" max="204" width="9.140625" style="1"/>
    <col min="205" max="211" width="0" style="1" hidden="1" customWidth="1"/>
    <col min="212" max="212" width="9.140625" style="1"/>
    <col min="213" max="219" width="0" style="1" hidden="1" customWidth="1"/>
    <col min="220" max="220" width="9.140625" style="1"/>
    <col min="221" max="227" width="0" style="1" hidden="1" customWidth="1"/>
    <col min="228" max="228" width="9.140625" style="1"/>
    <col min="229" max="235" width="0" style="1" hidden="1" customWidth="1"/>
    <col min="236" max="256" width="9.140625" style="1"/>
    <col min="257" max="259" width="1.42578125" style="1" customWidth="1"/>
    <col min="260" max="260" width="9.140625" style="1" customWidth="1"/>
    <col min="261" max="267" width="0" style="1" hidden="1" customWidth="1"/>
    <col min="268" max="268" width="9.140625" style="1" customWidth="1"/>
    <col min="269" max="275" width="0" style="1" hidden="1" customWidth="1"/>
    <col min="276" max="276" width="9.140625" style="1" customWidth="1"/>
    <col min="277" max="283" width="0" style="1" hidden="1" customWidth="1"/>
    <col min="284" max="284" width="9.140625" style="1"/>
    <col min="285" max="291" width="0" style="1" hidden="1" customWidth="1"/>
    <col min="292" max="292" width="9.140625" style="1"/>
    <col min="293" max="299" width="0" style="1" hidden="1" customWidth="1"/>
    <col min="300" max="300" width="9.140625" style="1"/>
    <col min="301" max="307" width="0" style="1" hidden="1" customWidth="1"/>
    <col min="308" max="308" width="9.140625" style="1"/>
    <col min="309" max="315" width="0" style="1" hidden="1" customWidth="1"/>
    <col min="316" max="316" width="9.140625" style="1"/>
    <col min="317" max="323" width="0" style="1" hidden="1" customWidth="1"/>
    <col min="324" max="324" width="9.140625" style="1"/>
    <col min="325" max="331" width="0" style="1" hidden="1" customWidth="1"/>
    <col min="332" max="332" width="9.140625" style="1"/>
    <col min="333" max="339" width="0" style="1" hidden="1" customWidth="1"/>
    <col min="340" max="340" width="9.140625" style="1"/>
    <col min="341" max="347" width="0" style="1" hidden="1" customWidth="1"/>
    <col min="348" max="348" width="9.140625" style="1"/>
    <col min="349" max="355" width="0" style="1" hidden="1" customWidth="1"/>
    <col min="356" max="356" width="9.140625" style="1"/>
    <col min="357" max="363" width="0" style="1" hidden="1" customWidth="1"/>
    <col min="364" max="364" width="9.140625" style="1"/>
    <col min="365" max="371" width="0" style="1" hidden="1" customWidth="1"/>
    <col min="372" max="372" width="9.140625" style="1"/>
    <col min="373" max="379" width="0" style="1" hidden="1" customWidth="1"/>
    <col min="380" max="380" width="9.140625" style="1"/>
    <col min="381" max="387" width="0" style="1" hidden="1" customWidth="1"/>
    <col min="388" max="388" width="9.140625" style="1"/>
    <col min="389" max="395" width="0" style="1" hidden="1" customWidth="1"/>
    <col min="396" max="396" width="9.140625" style="1"/>
    <col min="397" max="403" width="0" style="1" hidden="1" customWidth="1"/>
    <col min="404" max="404" width="9.140625" style="1"/>
    <col min="405" max="411" width="0" style="1" hidden="1" customWidth="1"/>
    <col min="412" max="412" width="9.140625" style="1"/>
    <col min="413" max="419" width="0" style="1" hidden="1" customWidth="1"/>
    <col min="420" max="420" width="9.140625" style="1"/>
    <col min="421" max="427" width="0" style="1" hidden="1" customWidth="1"/>
    <col min="428" max="428" width="9.140625" style="1"/>
    <col min="429" max="435" width="0" style="1" hidden="1" customWidth="1"/>
    <col min="436" max="436" width="9.140625" style="1"/>
    <col min="437" max="443" width="0" style="1" hidden="1" customWidth="1"/>
    <col min="444" max="444" width="9.140625" style="1"/>
    <col min="445" max="451" width="0" style="1" hidden="1" customWidth="1"/>
    <col min="452" max="452" width="9.140625" style="1"/>
    <col min="453" max="459" width="0" style="1" hidden="1" customWidth="1"/>
    <col min="460" max="460" width="9.140625" style="1"/>
    <col min="461" max="467" width="0" style="1" hidden="1" customWidth="1"/>
    <col min="468" max="468" width="9.140625" style="1"/>
    <col min="469" max="475" width="0" style="1" hidden="1" customWidth="1"/>
    <col min="476" max="476" width="9.140625" style="1"/>
    <col min="477" max="483" width="0" style="1" hidden="1" customWidth="1"/>
    <col min="484" max="484" width="9.140625" style="1"/>
    <col min="485" max="491" width="0" style="1" hidden="1" customWidth="1"/>
    <col min="492" max="512" width="9.140625" style="1"/>
    <col min="513" max="515" width="1.42578125" style="1" customWidth="1"/>
    <col min="516" max="516" width="9.140625" style="1" customWidth="1"/>
    <col min="517" max="523" width="0" style="1" hidden="1" customWidth="1"/>
    <col min="524" max="524" width="9.140625" style="1" customWidth="1"/>
    <col min="525" max="531" width="0" style="1" hidden="1" customWidth="1"/>
    <col min="532" max="532" width="9.140625" style="1" customWidth="1"/>
    <col min="533" max="539" width="0" style="1" hidden="1" customWidth="1"/>
    <col min="540" max="540" width="9.140625" style="1"/>
    <col min="541" max="547" width="0" style="1" hidden="1" customWidth="1"/>
    <col min="548" max="548" width="9.140625" style="1"/>
    <col min="549" max="555" width="0" style="1" hidden="1" customWidth="1"/>
    <col min="556" max="556" width="9.140625" style="1"/>
    <col min="557" max="563" width="0" style="1" hidden="1" customWidth="1"/>
    <col min="564" max="564" width="9.140625" style="1"/>
    <col min="565" max="571" width="0" style="1" hidden="1" customWidth="1"/>
    <col min="572" max="572" width="9.140625" style="1"/>
    <col min="573" max="579" width="0" style="1" hidden="1" customWidth="1"/>
    <col min="580" max="580" width="9.140625" style="1"/>
    <col min="581" max="587" width="0" style="1" hidden="1" customWidth="1"/>
    <col min="588" max="588" width="9.140625" style="1"/>
    <col min="589" max="595" width="0" style="1" hidden="1" customWidth="1"/>
    <col min="596" max="596" width="9.140625" style="1"/>
    <col min="597" max="603" width="0" style="1" hidden="1" customWidth="1"/>
    <col min="604" max="604" width="9.140625" style="1"/>
    <col min="605" max="611" width="0" style="1" hidden="1" customWidth="1"/>
    <col min="612" max="612" width="9.140625" style="1"/>
    <col min="613" max="619" width="0" style="1" hidden="1" customWidth="1"/>
    <col min="620" max="620" width="9.140625" style="1"/>
    <col min="621" max="627" width="0" style="1" hidden="1" customWidth="1"/>
    <col min="628" max="628" width="9.140625" style="1"/>
    <col min="629" max="635" width="0" style="1" hidden="1" customWidth="1"/>
    <col min="636" max="636" width="9.140625" style="1"/>
    <col min="637" max="643" width="0" style="1" hidden="1" customWidth="1"/>
    <col min="644" max="644" width="9.140625" style="1"/>
    <col min="645" max="651" width="0" style="1" hidden="1" customWidth="1"/>
    <col min="652" max="652" width="9.140625" style="1"/>
    <col min="653" max="659" width="0" style="1" hidden="1" customWidth="1"/>
    <col min="660" max="660" width="9.140625" style="1"/>
    <col min="661" max="667" width="0" style="1" hidden="1" customWidth="1"/>
    <col min="668" max="668" width="9.140625" style="1"/>
    <col min="669" max="675" width="0" style="1" hidden="1" customWidth="1"/>
    <col min="676" max="676" width="9.140625" style="1"/>
    <col min="677" max="683" width="0" style="1" hidden="1" customWidth="1"/>
    <col min="684" max="684" width="9.140625" style="1"/>
    <col min="685" max="691" width="0" style="1" hidden="1" customWidth="1"/>
    <col min="692" max="692" width="9.140625" style="1"/>
    <col min="693" max="699" width="0" style="1" hidden="1" customWidth="1"/>
    <col min="700" max="700" width="9.140625" style="1"/>
    <col min="701" max="707" width="0" style="1" hidden="1" customWidth="1"/>
    <col min="708" max="708" width="9.140625" style="1"/>
    <col min="709" max="715" width="0" style="1" hidden="1" customWidth="1"/>
    <col min="716" max="716" width="9.140625" style="1"/>
    <col min="717" max="723" width="0" style="1" hidden="1" customWidth="1"/>
    <col min="724" max="724" width="9.140625" style="1"/>
    <col min="725" max="731" width="0" style="1" hidden="1" customWidth="1"/>
    <col min="732" max="732" width="9.140625" style="1"/>
    <col min="733" max="739" width="0" style="1" hidden="1" customWidth="1"/>
    <col min="740" max="740" width="9.140625" style="1"/>
    <col min="741" max="747" width="0" style="1" hidden="1" customWidth="1"/>
    <col min="748" max="768" width="9.140625" style="1"/>
    <col min="769" max="771" width="1.42578125" style="1" customWidth="1"/>
    <col min="772" max="772" width="9.140625" style="1" customWidth="1"/>
    <col min="773" max="779" width="0" style="1" hidden="1" customWidth="1"/>
    <col min="780" max="780" width="9.140625" style="1" customWidth="1"/>
    <col min="781" max="787" width="0" style="1" hidden="1" customWidth="1"/>
    <col min="788" max="788" width="9.140625" style="1" customWidth="1"/>
    <col min="789" max="795" width="0" style="1" hidden="1" customWidth="1"/>
    <col min="796" max="796" width="9.140625" style="1"/>
    <col min="797" max="803" width="0" style="1" hidden="1" customWidth="1"/>
    <col min="804" max="804" width="9.140625" style="1"/>
    <col min="805" max="811" width="0" style="1" hidden="1" customWidth="1"/>
    <col min="812" max="812" width="9.140625" style="1"/>
    <col min="813" max="819" width="0" style="1" hidden="1" customWidth="1"/>
    <col min="820" max="820" width="9.140625" style="1"/>
    <col min="821" max="827" width="0" style="1" hidden="1" customWidth="1"/>
    <col min="828" max="828" width="9.140625" style="1"/>
    <col min="829" max="835" width="0" style="1" hidden="1" customWidth="1"/>
    <col min="836" max="836" width="9.140625" style="1"/>
    <col min="837" max="843" width="0" style="1" hidden="1" customWidth="1"/>
    <col min="844" max="844" width="9.140625" style="1"/>
    <col min="845" max="851" width="0" style="1" hidden="1" customWidth="1"/>
    <col min="852" max="852" width="9.140625" style="1"/>
    <col min="853" max="859" width="0" style="1" hidden="1" customWidth="1"/>
    <col min="860" max="860" width="9.140625" style="1"/>
    <col min="861" max="867" width="0" style="1" hidden="1" customWidth="1"/>
    <col min="868" max="868" width="9.140625" style="1"/>
    <col min="869" max="875" width="0" style="1" hidden="1" customWidth="1"/>
    <col min="876" max="876" width="9.140625" style="1"/>
    <col min="877" max="883" width="0" style="1" hidden="1" customWidth="1"/>
    <col min="884" max="884" width="9.140625" style="1"/>
    <col min="885" max="891" width="0" style="1" hidden="1" customWidth="1"/>
    <col min="892" max="892" width="9.140625" style="1"/>
    <col min="893" max="899" width="0" style="1" hidden="1" customWidth="1"/>
    <col min="900" max="900" width="9.140625" style="1"/>
    <col min="901" max="907" width="0" style="1" hidden="1" customWidth="1"/>
    <col min="908" max="908" width="9.140625" style="1"/>
    <col min="909" max="915" width="0" style="1" hidden="1" customWidth="1"/>
    <col min="916" max="916" width="9.140625" style="1"/>
    <col min="917" max="923" width="0" style="1" hidden="1" customWidth="1"/>
    <col min="924" max="924" width="9.140625" style="1"/>
    <col min="925" max="931" width="0" style="1" hidden="1" customWidth="1"/>
    <col min="932" max="932" width="9.140625" style="1"/>
    <col min="933" max="939" width="0" style="1" hidden="1" customWidth="1"/>
    <col min="940" max="940" width="9.140625" style="1"/>
    <col min="941" max="947" width="0" style="1" hidden="1" customWidth="1"/>
    <col min="948" max="948" width="9.140625" style="1"/>
    <col min="949" max="955" width="0" style="1" hidden="1" customWidth="1"/>
    <col min="956" max="956" width="9.140625" style="1"/>
    <col min="957" max="963" width="0" style="1" hidden="1" customWidth="1"/>
    <col min="964" max="964" width="9.140625" style="1"/>
    <col min="965" max="971" width="0" style="1" hidden="1" customWidth="1"/>
    <col min="972" max="972" width="9.140625" style="1"/>
    <col min="973" max="979" width="0" style="1" hidden="1" customWidth="1"/>
    <col min="980" max="980" width="9.140625" style="1"/>
    <col min="981" max="987" width="0" style="1" hidden="1" customWidth="1"/>
    <col min="988" max="988" width="9.140625" style="1"/>
    <col min="989" max="995" width="0" style="1" hidden="1" customWidth="1"/>
    <col min="996" max="996" width="9.140625" style="1"/>
    <col min="997" max="1003" width="0" style="1" hidden="1" customWidth="1"/>
    <col min="1004" max="1024" width="9.140625" style="1"/>
    <col min="1025" max="1027" width="1.42578125" style="1" customWidth="1"/>
    <col min="1028" max="1028" width="9.140625" style="1" customWidth="1"/>
    <col min="1029" max="1035" width="0" style="1" hidden="1" customWidth="1"/>
    <col min="1036" max="1036" width="9.140625" style="1" customWidth="1"/>
    <col min="1037" max="1043" width="0" style="1" hidden="1" customWidth="1"/>
    <col min="1044" max="1044" width="9.140625" style="1" customWidth="1"/>
    <col min="1045" max="1051" width="0" style="1" hidden="1" customWidth="1"/>
    <col min="1052" max="1052" width="9.140625" style="1"/>
    <col min="1053" max="1059" width="0" style="1" hidden="1" customWidth="1"/>
    <col min="1060" max="1060" width="9.140625" style="1"/>
    <col min="1061" max="1067" width="0" style="1" hidden="1" customWidth="1"/>
    <col min="1068" max="1068" width="9.140625" style="1"/>
    <col min="1069" max="1075" width="0" style="1" hidden="1" customWidth="1"/>
    <col min="1076" max="1076" width="9.140625" style="1"/>
    <col min="1077" max="1083" width="0" style="1" hidden="1" customWidth="1"/>
    <col min="1084" max="1084" width="9.140625" style="1"/>
    <col min="1085" max="1091" width="0" style="1" hidden="1" customWidth="1"/>
    <col min="1092" max="1092" width="9.140625" style="1"/>
    <col min="1093" max="1099" width="0" style="1" hidden="1" customWidth="1"/>
    <col min="1100" max="1100" width="9.140625" style="1"/>
    <col min="1101" max="1107" width="0" style="1" hidden="1" customWidth="1"/>
    <col min="1108" max="1108" width="9.140625" style="1"/>
    <col min="1109" max="1115" width="0" style="1" hidden="1" customWidth="1"/>
    <col min="1116" max="1116" width="9.140625" style="1"/>
    <col min="1117" max="1123" width="0" style="1" hidden="1" customWidth="1"/>
    <col min="1124" max="1124" width="9.140625" style="1"/>
    <col min="1125" max="1131" width="0" style="1" hidden="1" customWidth="1"/>
    <col min="1132" max="1132" width="9.140625" style="1"/>
    <col min="1133" max="1139" width="0" style="1" hidden="1" customWidth="1"/>
    <col min="1140" max="1140" width="9.140625" style="1"/>
    <col min="1141" max="1147" width="0" style="1" hidden="1" customWidth="1"/>
    <col min="1148" max="1148" width="9.140625" style="1"/>
    <col min="1149" max="1155" width="0" style="1" hidden="1" customWidth="1"/>
    <col min="1156" max="1156" width="9.140625" style="1"/>
    <col min="1157" max="1163" width="0" style="1" hidden="1" customWidth="1"/>
    <col min="1164" max="1164" width="9.140625" style="1"/>
    <col min="1165" max="1171" width="0" style="1" hidden="1" customWidth="1"/>
    <col min="1172" max="1172" width="9.140625" style="1"/>
    <col min="1173" max="1179" width="0" style="1" hidden="1" customWidth="1"/>
    <col min="1180" max="1180" width="9.140625" style="1"/>
    <col min="1181" max="1187" width="0" style="1" hidden="1" customWidth="1"/>
    <col min="1188" max="1188" width="9.140625" style="1"/>
    <col min="1189" max="1195" width="0" style="1" hidden="1" customWidth="1"/>
    <col min="1196" max="1196" width="9.140625" style="1"/>
    <col min="1197" max="1203" width="0" style="1" hidden="1" customWidth="1"/>
    <col min="1204" max="1204" width="9.140625" style="1"/>
    <col min="1205" max="1211" width="0" style="1" hidden="1" customWidth="1"/>
    <col min="1212" max="1212" width="9.140625" style="1"/>
    <col min="1213" max="1219" width="0" style="1" hidden="1" customWidth="1"/>
    <col min="1220" max="1220" width="9.140625" style="1"/>
    <col min="1221" max="1227" width="0" style="1" hidden="1" customWidth="1"/>
    <col min="1228" max="1228" width="9.140625" style="1"/>
    <col min="1229" max="1235" width="0" style="1" hidden="1" customWidth="1"/>
    <col min="1236" max="1236" width="9.140625" style="1"/>
    <col min="1237" max="1243" width="0" style="1" hidden="1" customWidth="1"/>
    <col min="1244" max="1244" width="9.140625" style="1"/>
    <col min="1245" max="1251" width="0" style="1" hidden="1" customWidth="1"/>
    <col min="1252" max="1252" width="9.140625" style="1"/>
    <col min="1253" max="1259" width="0" style="1" hidden="1" customWidth="1"/>
    <col min="1260" max="1280" width="9.140625" style="1"/>
    <col min="1281" max="1283" width="1.42578125" style="1" customWidth="1"/>
    <col min="1284" max="1284" width="9.140625" style="1" customWidth="1"/>
    <col min="1285" max="1291" width="0" style="1" hidden="1" customWidth="1"/>
    <col min="1292" max="1292" width="9.140625" style="1" customWidth="1"/>
    <col min="1293" max="1299" width="0" style="1" hidden="1" customWidth="1"/>
    <col min="1300" max="1300" width="9.140625" style="1" customWidth="1"/>
    <col min="1301" max="1307" width="0" style="1" hidden="1" customWidth="1"/>
    <col min="1308" max="1308" width="9.140625" style="1"/>
    <col min="1309" max="1315" width="0" style="1" hidden="1" customWidth="1"/>
    <col min="1316" max="1316" width="9.140625" style="1"/>
    <col min="1317" max="1323" width="0" style="1" hidden="1" customWidth="1"/>
    <col min="1324" max="1324" width="9.140625" style="1"/>
    <col min="1325" max="1331" width="0" style="1" hidden="1" customWidth="1"/>
    <col min="1332" max="1332" width="9.140625" style="1"/>
    <col min="1333" max="1339" width="0" style="1" hidden="1" customWidth="1"/>
    <col min="1340" max="1340" width="9.140625" style="1"/>
    <col min="1341" max="1347" width="0" style="1" hidden="1" customWidth="1"/>
    <col min="1348" max="1348" width="9.140625" style="1"/>
    <col min="1349" max="1355" width="0" style="1" hidden="1" customWidth="1"/>
    <col min="1356" max="1356" width="9.140625" style="1"/>
    <col min="1357" max="1363" width="0" style="1" hidden="1" customWidth="1"/>
    <col min="1364" max="1364" width="9.140625" style="1"/>
    <col min="1365" max="1371" width="0" style="1" hidden="1" customWidth="1"/>
    <col min="1372" max="1372" width="9.140625" style="1"/>
    <col min="1373" max="1379" width="0" style="1" hidden="1" customWidth="1"/>
    <col min="1380" max="1380" width="9.140625" style="1"/>
    <col min="1381" max="1387" width="0" style="1" hidden="1" customWidth="1"/>
    <col min="1388" max="1388" width="9.140625" style="1"/>
    <col min="1389" max="1395" width="0" style="1" hidden="1" customWidth="1"/>
    <col min="1396" max="1396" width="9.140625" style="1"/>
    <col min="1397" max="1403" width="0" style="1" hidden="1" customWidth="1"/>
    <col min="1404" max="1404" width="9.140625" style="1"/>
    <col min="1405" max="1411" width="0" style="1" hidden="1" customWidth="1"/>
    <col min="1412" max="1412" width="9.140625" style="1"/>
    <col min="1413" max="1419" width="0" style="1" hidden="1" customWidth="1"/>
    <col min="1420" max="1420" width="9.140625" style="1"/>
    <col min="1421" max="1427" width="0" style="1" hidden="1" customWidth="1"/>
    <col min="1428" max="1428" width="9.140625" style="1"/>
    <col min="1429" max="1435" width="0" style="1" hidden="1" customWidth="1"/>
    <col min="1436" max="1436" width="9.140625" style="1"/>
    <col min="1437" max="1443" width="0" style="1" hidden="1" customWidth="1"/>
    <col min="1444" max="1444" width="9.140625" style="1"/>
    <col min="1445" max="1451" width="0" style="1" hidden="1" customWidth="1"/>
    <col min="1452" max="1452" width="9.140625" style="1"/>
    <col min="1453" max="1459" width="0" style="1" hidden="1" customWidth="1"/>
    <col min="1460" max="1460" width="9.140625" style="1"/>
    <col min="1461" max="1467" width="0" style="1" hidden="1" customWidth="1"/>
    <col min="1468" max="1468" width="9.140625" style="1"/>
    <col min="1469" max="1475" width="0" style="1" hidden="1" customWidth="1"/>
    <col min="1476" max="1476" width="9.140625" style="1"/>
    <col min="1477" max="1483" width="0" style="1" hidden="1" customWidth="1"/>
    <col min="1484" max="1484" width="9.140625" style="1"/>
    <col min="1485" max="1491" width="0" style="1" hidden="1" customWidth="1"/>
    <col min="1492" max="1492" width="9.140625" style="1"/>
    <col min="1493" max="1499" width="0" style="1" hidden="1" customWidth="1"/>
    <col min="1500" max="1500" width="9.140625" style="1"/>
    <col min="1501" max="1507" width="0" style="1" hidden="1" customWidth="1"/>
    <col min="1508" max="1508" width="9.140625" style="1"/>
    <col min="1509" max="1515" width="0" style="1" hidden="1" customWidth="1"/>
    <col min="1516" max="1536" width="9.140625" style="1"/>
    <col min="1537" max="1539" width="1.42578125" style="1" customWidth="1"/>
    <col min="1540" max="1540" width="9.140625" style="1" customWidth="1"/>
    <col min="1541" max="1547" width="0" style="1" hidden="1" customWidth="1"/>
    <col min="1548" max="1548" width="9.140625" style="1" customWidth="1"/>
    <col min="1549" max="1555" width="0" style="1" hidden="1" customWidth="1"/>
    <col min="1556" max="1556" width="9.140625" style="1" customWidth="1"/>
    <col min="1557" max="1563" width="0" style="1" hidden="1" customWidth="1"/>
    <col min="1564" max="1564" width="9.140625" style="1"/>
    <col min="1565" max="1571" width="0" style="1" hidden="1" customWidth="1"/>
    <col min="1572" max="1572" width="9.140625" style="1"/>
    <col min="1573" max="1579" width="0" style="1" hidden="1" customWidth="1"/>
    <col min="1580" max="1580" width="9.140625" style="1"/>
    <col min="1581" max="1587" width="0" style="1" hidden="1" customWidth="1"/>
    <col min="1588" max="1588" width="9.140625" style="1"/>
    <col min="1589" max="1595" width="0" style="1" hidden="1" customWidth="1"/>
    <col min="1596" max="1596" width="9.140625" style="1"/>
    <col min="1597" max="1603" width="0" style="1" hidden="1" customWidth="1"/>
    <col min="1604" max="1604" width="9.140625" style="1"/>
    <col min="1605" max="1611" width="0" style="1" hidden="1" customWidth="1"/>
    <col min="1612" max="1612" width="9.140625" style="1"/>
    <col min="1613" max="1619" width="0" style="1" hidden="1" customWidth="1"/>
    <col min="1620" max="1620" width="9.140625" style="1"/>
    <col min="1621" max="1627" width="0" style="1" hidden="1" customWidth="1"/>
    <col min="1628" max="1628" width="9.140625" style="1"/>
    <col min="1629" max="1635" width="0" style="1" hidden="1" customWidth="1"/>
    <col min="1636" max="1636" width="9.140625" style="1"/>
    <col min="1637" max="1643" width="0" style="1" hidden="1" customWidth="1"/>
    <col min="1644" max="1644" width="9.140625" style="1"/>
    <col min="1645" max="1651" width="0" style="1" hidden="1" customWidth="1"/>
    <col min="1652" max="1652" width="9.140625" style="1"/>
    <col min="1653" max="1659" width="0" style="1" hidden="1" customWidth="1"/>
    <col min="1660" max="1660" width="9.140625" style="1"/>
    <col min="1661" max="1667" width="0" style="1" hidden="1" customWidth="1"/>
    <col min="1668" max="1668" width="9.140625" style="1"/>
    <col min="1669" max="1675" width="0" style="1" hidden="1" customWidth="1"/>
    <col min="1676" max="1676" width="9.140625" style="1"/>
    <col min="1677" max="1683" width="0" style="1" hidden="1" customWidth="1"/>
    <col min="1684" max="1684" width="9.140625" style="1"/>
    <col min="1685" max="1691" width="0" style="1" hidden="1" customWidth="1"/>
    <col min="1692" max="1692" width="9.140625" style="1"/>
    <col min="1693" max="1699" width="0" style="1" hidden="1" customWidth="1"/>
    <col min="1700" max="1700" width="9.140625" style="1"/>
    <col min="1701" max="1707" width="0" style="1" hidden="1" customWidth="1"/>
    <col min="1708" max="1708" width="9.140625" style="1"/>
    <col min="1709" max="1715" width="0" style="1" hidden="1" customWidth="1"/>
    <col min="1716" max="1716" width="9.140625" style="1"/>
    <col min="1717" max="1723" width="0" style="1" hidden="1" customWidth="1"/>
    <col min="1724" max="1724" width="9.140625" style="1"/>
    <col min="1725" max="1731" width="0" style="1" hidden="1" customWidth="1"/>
    <col min="1732" max="1732" width="9.140625" style="1"/>
    <col min="1733" max="1739" width="0" style="1" hidden="1" customWidth="1"/>
    <col min="1740" max="1740" width="9.140625" style="1"/>
    <col min="1741" max="1747" width="0" style="1" hidden="1" customWidth="1"/>
    <col min="1748" max="1748" width="9.140625" style="1"/>
    <col min="1749" max="1755" width="0" style="1" hidden="1" customWidth="1"/>
    <col min="1756" max="1756" width="9.140625" style="1"/>
    <col min="1757" max="1763" width="0" style="1" hidden="1" customWidth="1"/>
    <col min="1764" max="1764" width="9.140625" style="1"/>
    <col min="1765" max="1771" width="0" style="1" hidden="1" customWidth="1"/>
    <col min="1772" max="1792" width="9.140625" style="1"/>
    <col min="1793" max="1795" width="1.42578125" style="1" customWidth="1"/>
    <col min="1796" max="1796" width="9.140625" style="1" customWidth="1"/>
    <col min="1797" max="1803" width="0" style="1" hidden="1" customWidth="1"/>
    <col min="1804" max="1804" width="9.140625" style="1" customWidth="1"/>
    <col min="1805" max="1811" width="0" style="1" hidden="1" customWidth="1"/>
    <col min="1812" max="1812" width="9.140625" style="1" customWidth="1"/>
    <col min="1813" max="1819" width="0" style="1" hidden="1" customWidth="1"/>
    <col min="1820" max="1820" width="9.140625" style="1"/>
    <col min="1821" max="1827" width="0" style="1" hidden="1" customWidth="1"/>
    <col min="1828" max="1828" width="9.140625" style="1"/>
    <col min="1829" max="1835" width="0" style="1" hidden="1" customWidth="1"/>
    <col min="1836" max="1836" width="9.140625" style="1"/>
    <col min="1837" max="1843" width="0" style="1" hidden="1" customWidth="1"/>
    <col min="1844" max="1844" width="9.140625" style="1"/>
    <col min="1845" max="1851" width="0" style="1" hidden="1" customWidth="1"/>
    <col min="1852" max="1852" width="9.140625" style="1"/>
    <col min="1853" max="1859" width="0" style="1" hidden="1" customWidth="1"/>
    <col min="1860" max="1860" width="9.140625" style="1"/>
    <col min="1861" max="1867" width="0" style="1" hidden="1" customWidth="1"/>
    <col min="1868" max="1868" width="9.140625" style="1"/>
    <col min="1869" max="1875" width="0" style="1" hidden="1" customWidth="1"/>
    <col min="1876" max="1876" width="9.140625" style="1"/>
    <col min="1877" max="1883" width="0" style="1" hidden="1" customWidth="1"/>
    <col min="1884" max="1884" width="9.140625" style="1"/>
    <col min="1885" max="1891" width="0" style="1" hidden="1" customWidth="1"/>
    <col min="1892" max="1892" width="9.140625" style="1"/>
    <col min="1893" max="1899" width="0" style="1" hidden="1" customWidth="1"/>
    <col min="1900" max="1900" width="9.140625" style="1"/>
    <col min="1901" max="1907" width="0" style="1" hidden="1" customWidth="1"/>
    <col min="1908" max="1908" width="9.140625" style="1"/>
    <col min="1909" max="1915" width="0" style="1" hidden="1" customWidth="1"/>
    <col min="1916" max="1916" width="9.140625" style="1"/>
    <col min="1917" max="1923" width="0" style="1" hidden="1" customWidth="1"/>
    <col min="1924" max="1924" width="9.140625" style="1"/>
    <col min="1925" max="1931" width="0" style="1" hidden="1" customWidth="1"/>
    <col min="1932" max="1932" width="9.140625" style="1"/>
    <col min="1933" max="1939" width="0" style="1" hidden="1" customWidth="1"/>
    <col min="1940" max="1940" width="9.140625" style="1"/>
    <col min="1941" max="1947" width="0" style="1" hidden="1" customWidth="1"/>
    <col min="1948" max="1948" width="9.140625" style="1"/>
    <col min="1949" max="1955" width="0" style="1" hidden="1" customWidth="1"/>
    <col min="1956" max="1956" width="9.140625" style="1"/>
    <col min="1957" max="1963" width="0" style="1" hidden="1" customWidth="1"/>
    <col min="1964" max="1964" width="9.140625" style="1"/>
    <col min="1965" max="1971" width="0" style="1" hidden="1" customWidth="1"/>
    <col min="1972" max="1972" width="9.140625" style="1"/>
    <col min="1973" max="1979" width="0" style="1" hidden="1" customWidth="1"/>
    <col min="1980" max="1980" width="9.140625" style="1"/>
    <col min="1981" max="1987" width="0" style="1" hidden="1" customWidth="1"/>
    <col min="1988" max="1988" width="9.140625" style="1"/>
    <col min="1989" max="1995" width="0" style="1" hidden="1" customWidth="1"/>
    <col min="1996" max="1996" width="9.140625" style="1"/>
    <col min="1997" max="2003" width="0" style="1" hidden="1" customWidth="1"/>
    <col min="2004" max="2004" width="9.140625" style="1"/>
    <col min="2005" max="2011" width="0" style="1" hidden="1" customWidth="1"/>
    <col min="2012" max="2012" width="9.140625" style="1"/>
    <col min="2013" max="2019" width="0" style="1" hidden="1" customWidth="1"/>
    <col min="2020" max="2020" width="9.140625" style="1"/>
    <col min="2021" max="2027" width="0" style="1" hidden="1" customWidth="1"/>
    <col min="2028" max="2048" width="9.140625" style="1"/>
    <col min="2049" max="2051" width="1.42578125" style="1" customWidth="1"/>
    <col min="2052" max="2052" width="9.140625" style="1" customWidth="1"/>
    <col min="2053" max="2059" width="0" style="1" hidden="1" customWidth="1"/>
    <col min="2060" max="2060" width="9.140625" style="1" customWidth="1"/>
    <col min="2061" max="2067" width="0" style="1" hidden="1" customWidth="1"/>
    <col min="2068" max="2068" width="9.140625" style="1" customWidth="1"/>
    <col min="2069" max="2075" width="0" style="1" hidden="1" customWidth="1"/>
    <col min="2076" max="2076" width="9.140625" style="1"/>
    <col min="2077" max="2083" width="0" style="1" hidden="1" customWidth="1"/>
    <col min="2084" max="2084" width="9.140625" style="1"/>
    <col min="2085" max="2091" width="0" style="1" hidden="1" customWidth="1"/>
    <col min="2092" max="2092" width="9.140625" style="1"/>
    <col min="2093" max="2099" width="0" style="1" hidden="1" customWidth="1"/>
    <col min="2100" max="2100" width="9.140625" style="1"/>
    <col min="2101" max="2107" width="0" style="1" hidden="1" customWidth="1"/>
    <col min="2108" max="2108" width="9.140625" style="1"/>
    <col min="2109" max="2115" width="0" style="1" hidden="1" customWidth="1"/>
    <col min="2116" max="2116" width="9.140625" style="1"/>
    <col min="2117" max="2123" width="0" style="1" hidden="1" customWidth="1"/>
    <col min="2124" max="2124" width="9.140625" style="1"/>
    <col min="2125" max="2131" width="0" style="1" hidden="1" customWidth="1"/>
    <col min="2132" max="2132" width="9.140625" style="1"/>
    <col min="2133" max="2139" width="0" style="1" hidden="1" customWidth="1"/>
    <col min="2140" max="2140" width="9.140625" style="1"/>
    <col min="2141" max="2147" width="0" style="1" hidden="1" customWidth="1"/>
    <col min="2148" max="2148" width="9.140625" style="1"/>
    <col min="2149" max="2155" width="0" style="1" hidden="1" customWidth="1"/>
    <col min="2156" max="2156" width="9.140625" style="1"/>
    <col min="2157" max="2163" width="0" style="1" hidden="1" customWidth="1"/>
    <col min="2164" max="2164" width="9.140625" style="1"/>
    <col min="2165" max="2171" width="0" style="1" hidden="1" customWidth="1"/>
    <col min="2172" max="2172" width="9.140625" style="1"/>
    <col min="2173" max="2179" width="0" style="1" hidden="1" customWidth="1"/>
    <col min="2180" max="2180" width="9.140625" style="1"/>
    <col min="2181" max="2187" width="0" style="1" hidden="1" customWidth="1"/>
    <col min="2188" max="2188" width="9.140625" style="1"/>
    <col min="2189" max="2195" width="0" style="1" hidden="1" customWidth="1"/>
    <col min="2196" max="2196" width="9.140625" style="1"/>
    <col min="2197" max="2203" width="0" style="1" hidden="1" customWidth="1"/>
    <col min="2204" max="2204" width="9.140625" style="1"/>
    <col min="2205" max="2211" width="0" style="1" hidden="1" customWidth="1"/>
    <col min="2212" max="2212" width="9.140625" style="1"/>
    <col min="2213" max="2219" width="0" style="1" hidden="1" customWidth="1"/>
    <col min="2220" max="2220" width="9.140625" style="1"/>
    <col min="2221" max="2227" width="0" style="1" hidden="1" customWidth="1"/>
    <col min="2228" max="2228" width="9.140625" style="1"/>
    <col min="2229" max="2235" width="0" style="1" hidden="1" customWidth="1"/>
    <col min="2236" max="2236" width="9.140625" style="1"/>
    <col min="2237" max="2243" width="0" style="1" hidden="1" customWidth="1"/>
    <col min="2244" max="2244" width="9.140625" style="1"/>
    <col min="2245" max="2251" width="0" style="1" hidden="1" customWidth="1"/>
    <col min="2252" max="2252" width="9.140625" style="1"/>
    <col min="2253" max="2259" width="0" style="1" hidden="1" customWidth="1"/>
    <col min="2260" max="2260" width="9.140625" style="1"/>
    <col min="2261" max="2267" width="0" style="1" hidden="1" customWidth="1"/>
    <col min="2268" max="2268" width="9.140625" style="1"/>
    <col min="2269" max="2275" width="0" style="1" hidden="1" customWidth="1"/>
    <col min="2276" max="2276" width="9.140625" style="1"/>
    <col min="2277" max="2283" width="0" style="1" hidden="1" customWidth="1"/>
    <col min="2284" max="2304" width="9.140625" style="1"/>
    <col min="2305" max="2307" width="1.42578125" style="1" customWidth="1"/>
    <col min="2308" max="2308" width="9.140625" style="1" customWidth="1"/>
    <col min="2309" max="2315" width="0" style="1" hidden="1" customWidth="1"/>
    <col min="2316" max="2316" width="9.140625" style="1" customWidth="1"/>
    <col min="2317" max="2323" width="0" style="1" hidden="1" customWidth="1"/>
    <col min="2324" max="2324" width="9.140625" style="1" customWidth="1"/>
    <col min="2325" max="2331" width="0" style="1" hidden="1" customWidth="1"/>
    <col min="2332" max="2332" width="9.140625" style="1"/>
    <col min="2333" max="2339" width="0" style="1" hidden="1" customWidth="1"/>
    <col min="2340" max="2340" width="9.140625" style="1"/>
    <col min="2341" max="2347" width="0" style="1" hidden="1" customWidth="1"/>
    <col min="2348" max="2348" width="9.140625" style="1"/>
    <col min="2349" max="2355" width="0" style="1" hidden="1" customWidth="1"/>
    <col min="2356" max="2356" width="9.140625" style="1"/>
    <col min="2357" max="2363" width="0" style="1" hidden="1" customWidth="1"/>
    <col min="2364" max="2364" width="9.140625" style="1"/>
    <col min="2365" max="2371" width="0" style="1" hidden="1" customWidth="1"/>
    <col min="2372" max="2372" width="9.140625" style="1"/>
    <col min="2373" max="2379" width="0" style="1" hidden="1" customWidth="1"/>
    <col min="2380" max="2380" width="9.140625" style="1"/>
    <col min="2381" max="2387" width="0" style="1" hidden="1" customWidth="1"/>
    <col min="2388" max="2388" width="9.140625" style="1"/>
    <col min="2389" max="2395" width="0" style="1" hidden="1" customWidth="1"/>
    <col min="2396" max="2396" width="9.140625" style="1"/>
    <col min="2397" max="2403" width="0" style="1" hidden="1" customWidth="1"/>
    <col min="2404" max="2404" width="9.140625" style="1"/>
    <col min="2405" max="2411" width="0" style="1" hidden="1" customWidth="1"/>
    <col min="2412" max="2412" width="9.140625" style="1"/>
    <col min="2413" max="2419" width="0" style="1" hidden="1" customWidth="1"/>
    <col min="2420" max="2420" width="9.140625" style="1"/>
    <col min="2421" max="2427" width="0" style="1" hidden="1" customWidth="1"/>
    <col min="2428" max="2428" width="9.140625" style="1"/>
    <col min="2429" max="2435" width="0" style="1" hidden="1" customWidth="1"/>
    <col min="2436" max="2436" width="9.140625" style="1"/>
    <col min="2437" max="2443" width="0" style="1" hidden="1" customWidth="1"/>
    <col min="2444" max="2444" width="9.140625" style="1"/>
    <col min="2445" max="2451" width="0" style="1" hidden="1" customWidth="1"/>
    <col min="2452" max="2452" width="9.140625" style="1"/>
    <col min="2453" max="2459" width="0" style="1" hidden="1" customWidth="1"/>
    <col min="2460" max="2460" width="9.140625" style="1"/>
    <col min="2461" max="2467" width="0" style="1" hidden="1" customWidth="1"/>
    <col min="2468" max="2468" width="9.140625" style="1"/>
    <col min="2469" max="2475" width="0" style="1" hidden="1" customWidth="1"/>
    <col min="2476" max="2476" width="9.140625" style="1"/>
    <col min="2477" max="2483" width="0" style="1" hidden="1" customWidth="1"/>
    <col min="2484" max="2484" width="9.140625" style="1"/>
    <col min="2485" max="2491" width="0" style="1" hidden="1" customWidth="1"/>
    <col min="2492" max="2492" width="9.140625" style="1"/>
    <col min="2493" max="2499" width="0" style="1" hidden="1" customWidth="1"/>
    <col min="2500" max="2500" width="9.140625" style="1"/>
    <col min="2501" max="2507" width="0" style="1" hidden="1" customWidth="1"/>
    <col min="2508" max="2508" width="9.140625" style="1"/>
    <col min="2509" max="2515" width="0" style="1" hidden="1" customWidth="1"/>
    <col min="2516" max="2516" width="9.140625" style="1"/>
    <col min="2517" max="2523" width="0" style="1" hidden="1" customWidth="1"/>
    <col min="2524" max="2524" width="9.140625" style="1"/>
    <col min="2525" max="2531" width="0" style="1" hidden="1" customWidth="1"/>
    <col min="2532" max="2532" width="9.140625" style="1"/>
    <col min="2533" max="2539" width="0" style="1" hidden="1" customWidth="1"/>
    <col min="2540" max="2560" width="9.140625" style="1"/>
    <col min="2561" max="2563" width="1.42578125" style="1" customWidth="1"/>
    <col min="2564" max="2564" width="9.140625" style="1" customWidth="1"/>
    <col min="2565" max="2571" width="0" style="1" hidden="1" customWidth="1"/>
    <col min="2572" max="2572" width="9.140625" style="1" customWidth="1"/>
    <col min="2573" max="2579" width="0" style="1" hidden="1" customWidth="1"/>
    <col min="2580" max="2580" width="9.140625" style="1" customWidth="1"/>
    <col min="2581" max="2587" width="0" style="1" hidden="1" customWidth="1"/>
    <col min="2588" max="2588" width="9.140625" style="1"/>
    <col min="2589" max="2595" width="0" style="1" hidden="1" customWidth="1"/>
    <col min="2596" max="2596" width="9.140625" style="1"/>
    <col min="2597" max="2603" width="0" style="1" hidden="1" customWidth="1"/>
    <col min="2604" max="2604" width="9.140625" style="1"/>
    <col min="2605" max="2611" width="0" style="1" hidden="1" customWidth="1"/>
    <col min="2612" max="2612" width="9.140625" style="1"/>
    <col min="2613" max="2619" width="0" style="1" hidden="1" customWidth="1"/>
    <col min="2620" max="2620" width="9.140625" style="1"/>
    <col min="2621" max="2627" width="0" style="1" hidden="1" customWidth="1"/>
    <col min="2628" max="2628" width="9.140625" style="1"/>
    <col min="2629" max="2635" width="0" style="1" hidden="1" customWidth="1"/>
    <col min="2636" max="2636" width="9.140625" style="1"/>
    <col min="2637" max="2643" width="0" style="1" hidden="1" customWidth="1"/>
    <col min="2644" max="2644" width="9.140625" style="1"/>
    <col min="2645" max="2651" width="0" style="1" hidden="1" customWidth="1"/>
    <col min="2652" max="2652" width="9.140625" style="1"/>
    <col min="2653" max="2659" width="0" style="1" hidden="1" customWidth="1"/>
    <col min="2660" max="2660" width="9.140625" style="1"/>
    <col min="2661" max="2667" width="0" style="1" hidden="1" customWidth="1"/>
    <col min="2668" max="2668" width="9.140625" style="1"/>
    <col min="2669" max="2675" width="0" style="1" hidden="1" customWidth="1"/>
    <col min="2676" max="2676" width="9.140625" style="1"/>
    <col min="2677" max="2683" width="0" style="1" hidden="1" customWidth="1"/>
    <col min="2684" max="2684" width="9.140625" style="1"/>
    <col min="2685" max="2691" width="0" style="1" hidden="1" customWidth="1"/>
    <col min="2692" max="2692" width="9.140625" style="1"/>
    <col min="2693" max="2699" width="0" style="1" hidden="1" customWidth="1"/>
    <col min="2700" max="2700" width="9.140625" style="1"/>
    <col min="2701" max="2707" width="0" style="1" hidden="1" customWidth="1"/>
    <col min="2708" max="2708" width="9.140625" style="1"/>
    <col min="2709" max="2715" width="0" style="1" hidden="1" customWidth="1"/>
    <col min="2716" max="2716" width="9.140625" style="1"/>
    <col min="2717" max="2723" width="0" style="1" hidden="1" customWidth="1"/>
    <col min="2724" max="2724" width="9.140625" style="1"/>
    <col min="2725" max="2731" width="0" style="1" hidden="1" customWidth="1"/>
    <col min="2732" max="2732" width="9.140625" style="1"/>
    <col min="2733" max="2739" width="0" style="1" hidden="1" customWidth="1"/>
    <col min="2740" max="2740" width="9.140625" style="1"/>
    <col min="2741" max="2747" width="0" style="1" hidden="1" customWidth="1"/>
    <col min="2748" max="2748" width="9.140625" style="1"/>
    <col min="2749" max="2755" width="0" style="1" hidden="1" customWidth="1"/>
    <col min="2756" max="2756" width="9.140625" style="1"/>
    <col min="2757" max="2763" width="0" style="1" hidden="1" customWidth="1"/>
    <col min="2764" max="2764" width="9.140625" style="1"/>
    <col min="2765" max="2771" width="0" style="1" hidden="1" customWidth="1"/>
    <col min="2772" max="2772" width="9.140625" style="1"/>
    <col min="2773" max="2779" width="0" style="1" hidden="1" customWidth="1"/>
    <col min="2780" max="2780" width="9.140625" style="1"/>
    <col min="2781" max="2787" width="0" style="1" hidden="1" customWidth="1"/>
    <col min="2788" max="2788" width="9.140625" style="1"/>
    <col min="2789" max="2795" width="0" style="1" hidden="1" customWidth="1"/>
    <col min="2796" max="2816" width="9.140625" style="1"/>
    <col min="2817" max="2819" width="1.42578125" style="1" customWidth="1"/>
    <col min="2820" max="2820" width="9.140625" style="1" customWidth="1"/>
    <col min="2821" max="2827" width="0" style="1" hidden="1" customWidth="1"/>
    <col min="2828" max="2828" width="9.140625" style="1" customWidth="1"/>
    <col min="2829" max="2835" width="0" style="1" hidden="1" customWidth="1"/>
    <col min="2836" max="2836" width="9.140625" style="1" customWidth="1"/>
    <col min="2837" max="2843" width="0" style="1" hidden="1" customWidth="1"/>
    <col min="2844" max="2844" width="9.140625" style="1"/>
    <col min="2845" max="2851" width="0" style="1" hidden="1" customWidth="1"/>
    <col min="2852" max="2852" width="9.140625" style="1"/>
    <col min="2853" max="2859" width="0" style="1" hidden="1" customWidth="1"/>
    <col min="2860" max="2860" width="9.140625" style="1"/>
    <col min="2861" max="2867" width="0" style="1" hidden="1" customWidth="1"/>
    <col min="2868" max="2868" width="9.140625" style="1"/>
    <col min="2869" max="2875" width="0" style="1" hidden="1" customWidth="1"/>
    <col min="2876" max="2876" width="9.140625" style="1"/>
    <col min="2877" max="2883" width="0" style="1" hidden="1" customWidth="1"/>
    <col min="2884" max="2884" width="9.140625" style="1"/>
    <col min="2885" max="2891" width="0" style="1" hidden="1" customWidth="1"/>
    <col min="2892" max="2892" width="9.140625" style="1"/>
    <col min="2893" max="2899" width="0" style="1" hidden="1" customWidth="1"/>
    <col min="2900" max="2900" width="9.140625" style="1"/>
    <col min="2901" max="2907" width="0" style="1" hidden="1" customWidth="1"/>
    <col min="2908" max="2908" width="9.140625" style="1"/>
    <col min="2909" max="2915" width="0" style="1" hidden="1" customWidth="1"/>
    <col min="2916" max="2916" width="9.140625" style="1"/>
    <col min="2917" max="2923" width="0" style="1" hidden="1" customWidth="1"/>
    <col min="2924" max="2924" width="9.140625" style="1"/>
    <col min="2925" max="2931" width="0" style="1" hidden="1" customWidth="1"/>
    <col min="2932" max="2932" width="9.140625" style="1"/>
    <col min="2933" max="2939" width="0" style="1" hidden="1" customWidth="1"/>
    <col min="2940" max="2940" width="9.140625" style="1"/>
    <col min="2941" max="2947" width="0" style="1" hidden="1" customWidth="1"/>
    <col min="2948" max="2948" width="9.140625" style="1"/>
    <col min="2949" max="2955" width="0" style="1" hidden="1" customWidth="1"/>
    <col min="2956" max="2956" width="9.140625" style="1"/>
    <col min="2957" max="2963" width="0" style="1" hidden="1" customWidth="1"/>
    <col min="2964" max="2964" width="9.140625" style="1"/>
    <col min="2965" max="2971" width="0" style="1" hidden="1" customWidth="1"/>
    <col min="2972" max="2972" width="9.140625" style="1"/>
    <col min="2973" max="2979" width="0" style="1" hidden="1" customWidth="1"/>
    <col min="2980" max="2980" width="9.140625" style="1"/>
    <col min="2981" max="2987" width="0" style="1" hidden="1" customWidth="1"/>
    <col min="2988" max="2988" width="9.140625" style="1"/>
    <col min="2989" max="2995" width="0" style="1" hidden="1" customWidth="1"/>
    <col min="2996" max="2996" width="9.140625" style="1"/>
    <col min="2997" max="3003" width="0" style="1" hidden="1" customWidth="1"/>
    <col min="3004" max="3004" width="9.140625" style="1"/>
    <col min="3005" max="3011" width="0" style="1" hidden="1" customWidth="1"/>
    <col min="3012" max="3012" width="9.140625" style="1"/>
    <col min="3013" max="3019" width="0" style="1" hidden="1" customWidth="1"/>
    <col min="3020" max="3020" width="9.140625" style="1"/>
    <col min="3021" max="3027" width="0" style="1" hidden="1" customWidth="1"/>
    <col min="3028" max="3028" width="9.140625" style="1"/>
    <col min="3029" max="3035" width="0" style="1" hidden="1" customWidth="1"/>
    <col min="3036" max="3036" width="9.140625" style="1"/>
    <col min="3037" max="3043" width="0" style="1" hidden="1" customWidth="1"/>
    <col min="3044" max="3044" width="9.140625" style="1"/>
    <col min="3045" max="3051" width="0" style="1" hidden="1" customWidth="1"/>
    <col min="3052" max="3072" width="9.140625" style="1"/>
    <col min="3073" max="3075" width="1.42578125" style="1" customWidth="1"/>
    <col min="3076" max="3076" width="9.140625" style="1" customWidth="1"/>
    <col min="3077" max="3083" width="0" style="1" hidden="1" customWidth="1"/>
    <col min="3084" max="3084" width="9.140625" style="1" customWidth="1"/>
    <col min="3085" max="3091" width="0" style="1" hidden="1" customWidth="1"/>
    <col min="3092" max="3092" width="9.140625" style="1" customWidth="1"/>
    <col min="3093" max="3099" width="0" style="1" hidden="1" customWidth="1"/>
    <col min="3100" max="3100" width="9.140625" style="1"/>
    <col min="3101" max="3107" width="0" style="1" hidden="1" customWidth="1"/>
    <col min="3108" max="3108" width="9.140625" style="1"/>
    <col min="3109" max="3115" width="0" style="1" hidden="1" customWidth="1"/>
    <col min="3116" max="3116" width="9.140625" style="1"/>
    <col min="3117" max="3123" width="0" style="1" hidden="1" customWidth="1"/>
    <col min="3124" max="3124" width="9.140625" style="1"/>
    <col min="3125" max="3131" width="0" style="1" hidden="1" customWidth="1"/>
    <col min="3132" max="3132" width="9.140625" style="1"/>
    <col min="3133" max="3139" width="0" style="1" hidden="1" customWidth="1"/>
    <col min="3140" max="3140" width="9.140625" style="1"/>
    <col min="3141" max="3147" width="0" style="1" hidden="1" customWidth="1"/>
    <col min="3148" max="3148" width="9.140625" style="1"/>
    <col min="3149" max="3155" width="0" style="1" hidden="1" customWidth="1"/>
    <col min="3156" max="3156" width="9.140625" style="1"/>
    <col min="3157" max="3163" width="0" style="1" hidden="1" customWidth="1"/>
    <col min="3164" max="3164" width="9.140625" style="1"/>
    <col min="3165" max="3171" width="0" style="1" hidden="1" customWidth="1"/>
    <col min="3172" max="3172" width="9.140625" style="1"/>
    <col min="3173" max="3179" width="0" style="1" hidden="1" customWidth="1"/>
    <col min="3180" max="3180" width="9.140625" style="1"/>
    <col min="3181" max="3187" width="0" style="1" hidden="1" customWidth="1"/>
    <col min="3188" max="3188" width="9.140625" style="1"/>
    <col min="3189" max="3195" width="0" style="1" hidden="1" customWidth="1"/>
    <col min="3196" max="3196" width="9.140625" style="1"/>
    <col min="3197" max="3203" width="0" style="1" hidden="1" customWidth="1"/>
    <col min="3204" max="3204" width="9.140625" style="1"/>
    <col min="3205" max="3211" width="0" style="1" hidden="1" customWidth="1"/>
    <col min="3212" max="3212" width="9.140625" style="1"/>
    <col min="3213" max="3219" width="0" style="1" hidden="1" customWidth="1"/>
    <col min="3220" max="3220" width="9.140625" style="1"/>
    <col min="3221" max="3227" width="0" style="1" hidden="1" customWidth="1"/>
    <col min="3228" max="3228" width="9.140625" style="1"/>
    <col min="3229" max="3235" width="0" style="1" hidden="1" customWidth="1"/>
    <col min="3236" max="3236" width="9.140625" style="1"/>
    <col min="3237" max="3243" width="0" style="1" hidden="1" customWidth="1"/>
    <col min="3244" max="3244" width="9.140625" style="1"/>
    <col min="3245" max="3251" width="0" style="1" hidden="1" customWidth="1"/>
    <col min="3252" max="3252" width="9.140625" style="1"/>
    <col min="3253" max="3259" width="0" style="1" hidden="1" customWidth="1"/>
    <col min="3260" max="3260" width="9.140625" style="1"/>
    <col min="3261" max="3267" width="0" style="1" hidden="1" customWidth="1"/>
    <col min="3268" max="3268" width="9.140625" style="1"/>
    <col min="3269" max="3275" width="0" style="1" hidden="1" customWidth="1"/>
    <col min="3276" max="3276" width="9.140625" style="1"/>
    <col min="3277" max="3283" width="0" style="1" hidden="1" customWidth="1"/>
    <col min="3284" max="3284" width="9.140625" style="1"/>
    <col min="3285" max="3291" width="0" style="1" hidden="1" customWidth="1"/>
    <col min="3292" max="3292" width="9.140625" style="1"/>
    <col min="3293" max="3299" width="0" style="1" hidden="1" customWidth="1"/>
    <col min="3300" max="3300" width="9.140625" style="1"/>
    <col min="3301" max="3307" width="0" style="1" hidden="1" customWidth="1"/>
    <col min="3308" max="3328" width="9.140625" style="1"/>
    <col min="3329" max="3331" width="1.42578125" style="1" customWidth="1"/>
    <col min="3332" max="3332" width="9.140625" style="1" customWidth="1"/>
    <col min="3333" max="3339" width="0" style="1" hidden="1" customWidth="1"/>
    <col min="3340" max="3340" width="9.140625" style="1" customWidth="1"/>
    <col min="3341" max="3347" width="0" style="1" hidden="1" customWidth="1"/>
    <col min="3348" max="3348" width="9.140625" style="1" customWidth="1"/>
    <col min="3349" max="3355" width="0" style="1" hidden="1" customWidth="1"/>
    <col min="3356" max="3356" width="9.140625" style="1"/>
    <col min="3357" max="3363" width="0" style="1" hidden="1" customWidth="1"/>
    <col min="3364" max="3364" width="9.140625" style="1"/>
    <col min="3365" max="3371" width="0" style="1" hidden="1" customWidth="1"/>
    <col min="3372" max="3372" width="9.140625" style="1"/>
    <col min="3373" max="3379" width="0" style="1" hidden="1" customWidth="1"/>
    <col min="3380" max="3380" width="9.140625" style="1"/>
    <col min="3381" max="3387" width="0" style="1" hidden="1" customWidth="1"/>
    <col min="3388" max="3388" width="9.140625" style="1"/>
    <col min="3389" max="3395" width="0" style="1" hidden="1" customWidth="1"/>
    <col min="3396" max="3396" width="9.140625" style="1"/>
    <col min="3397" max="3403" width="0" style="1" hidden="1" customWidth="1"/>
    <col min="3404" max="3404" width="9.140625" style="1"/>
    <col min="3405" max="3411" width="0" style="1" hidden="1" customWidth="1"/>
    <col min="3412" max="3412" width="9.140625" style="1"/>
    <col min="3413" max="3419" width="0" style="1" hidden="1" customWidth="1"/>
    <col min="3420" max="3420" width="9.140625" style="1"/>
    <col min="3421" max="3427" width="0" style="1" hidden="1" customWidth="1"/>
    <col min="3428" max="3428" width="9.140625" style="1"/>
    <col min="3429" max="3435" width="0" style="1" hidden="1" customWidth="1"/>
    <col min="3436" max="3436" width="9.140625" style="1"/>
    <col min="3437" max="3443" width="0" style="1" hidden="1" customWidth="1"/>
    <col min="3444" max="3444" width="9.140625" style="1"/>
    <col min="3445" max="3451" width="0" style="1" hidden="1" customWidth="1"/>
    <col min="3452" max="3452" width="9.140625" style="1"/>
    <col min="3453" max="3459" width="0" style="1" hidden="1" customWidth="1"/>
    <col min="3460" max="3460" width="9.140625" style="1"/>
    <col min="3461" max="3467" width="0" style="1" hidden="1" customWidth="1"/>
    <col min="3468" max="3468" width="9.140625" style="1"/>
    <col min="3469" max="3475" width="0" style="1" hidden="1" customWidth="1"/>
    <col min="3476" max="3476" width="9.140625" style="1"/>
    <col min="3477" max="3483" width="0" style="1" hidden="1" customWidth="1"/>
    <col min="3484" max="3484" width="9.140625" style="1"/>
    <col min="3485" max="3491" width="0" style="1" hidden="1" customWidth="1"/>
    <col min="3492" max="3492" width="9.140625" style="1"/>
    <col min="3493" max="3499" width="0" style="1" hidden="1" customWidth="1"/>
    <col min="3500" max="3500" width="9.140625" style="1"/>
    <col min="3501" max="3507" width="0" style="1" hidden="1" customWidth="1"/>
    <col min="3508" max="3508" width="9.140625" style="1"/>
    <col min="3509" max="3515" width="0" style="1" hidden="1" customWidth="1"/>
    <col min="3516" max="3516" width="9.140625" style="1"/>
    <col min="3517" max="3523" width="0" style="1" hidden="1" customWidth="1"/>
    <col min="3524" max="3524" width="9.140625" style="1"/>
    <col min="3525" max="3531" width="0" style="1" hidden="1" customWidth="1"/>
    <col min="3532" max="3532" width="9.140625" style="1"/>
    <col min="3533" max="3539" width="0" style="1" hidden="1" customWidth="1"/>
    <col min="3540" max="3540" width="9.140625" style="1"/>
    <col min="3541" max="3547" width="0" style="1" hidden="1" customWidth="1"/>
    <col min="3548" max="3548" width="9.140625" style="1"/>
    <col min="3549" max="3555" width="0" style="1" hidden="1" customWidth="1"/>
    <col min="3556" max="3556" width="9.140625" style="1"/>
    <col min="3557" max="3563" width="0" style="1" hidden="1" customWidth="1"/>
    <col min="3564" max="3584" width="9.140625" style="1"/>
    <col min="3585" max="3587" width="1.42578125" style="1" customWidth="1"/>
    <col min="3588" max="3588" width="9.140625" style="1" customWidth="1"/>
    <col min="3589" max="3595" width="0" style="1" hidden="1" customWidth="1"/>
    <col min="3596" max="3596" width="9.140625" style="1" customWidth="1"/>
    <col min="3597" max="3603" width="0" style="1" hidden="1" customWidth="1"/>
    <col min="3604" max="3604" width="9.140625" style="1" customWidth="1"/>
    <col min="3605" max="3611" width="0" style="1" hidden="1" customWidth="1"/>
    <col min="3612" max="3612" width="9.140625" style="1"/>
    <col min="3613" max="3619" width="0" style="1" hidden="1" customWidth="1"/>
    <col min="3620" max="3620" width="9.140625" style="1"/>
    <col min="3621" max="3627" width="0" style="1" hidden="1" customWidth="1"/>
    <col min="3628" max="3628" width="9.140625" style="1"/>
    <col min="3629" max="3635" width="0" style="1" hidden="1" customWidth="1"/>
    <col min="3636" max="3636" width="9.140625" style="1"/>
    <col min="3637" max="3643" width="0" style="1" hidden="1" customWidth="1"/>
    <col min="3644" max="3644" width="9.140625" style="1"/>
    <col min="3645" max="3651" width="0" style="1" hidden="1" customWidth="1"/>
    <col min="3652" max="3652" width="9.140625" style="1"/>
    <col min="3653" max="3659" width="0" style="1" hidden="1" customWidth="1"/>
    <col min="3660" max="3660" width="9.140625" style="1"/>
    <col min="3661" max="3667" width="0" style="1" hidden="1" customWidth="1"/>
    <col min="3668" max="3668" width="9.140625" style="1"/>
    <col min="3669" max="3675" width="0" style="1" hidden="1" customWidth="1"/>
    <col min="3676" max="3676" width="9.140625" style="1"/>
    <col min="3677" max="3683" width="0" style="1" hidden="1" customWidth="1"/>
    <col min="3684" max="3684" width="9.140625" style="1"/>
    <col min="3685" max="3691" width="0" style="1" hidden="1" customWidth="1"/>
    <col min="3692" max="3692" width="9.140625" style="1"/>
    <col min="3693" max="3699" width="0" style="1" hidden="1" customWidth="1"/>
    <col min="3700" max="3700" width="9.140625" style="1"/>
    <col min="3701" max="3707" width="0" style="1" hidden="1" customWidth="1"/>
    <col min="3708" max="3708" width="9.140625" style="1"/>
    <col min="3709" max="3715" width="0" style="1" hidden="1" customWidth="1"/>
    <col min="3716" max="3716" width="9.140625" style="1"/>
    <col min="3717" max="3723" width="0" style="1" hidden="1" customWidth="1"/>
    <col min="3724" max="3724" width="9.140625" style="1"/>
    <col min="3725" max="3731" width="0" style="1" hidden="1" customWidth="1"/>
    <col min="3732" max="3732" width="9.140625" style="1"/>
    <col min="3733" max="3739" width="0" style="1" hidden="1" customWidth="1"/>
    <col min="3740" max="3740" width="9.140625" style="1"/>
    <col min="3741" max="3747" width="0" style="1" hidden="1" customWidth="1"/>
    <col min="3748" max="3748" width="9.140625" style="1"/>
    <col min="3749" max="3755" width="0" style="1" hidden="1" customWidth="1"/>
    <col min="3756" max="3756" width="9.140625" style="1"/>
    <col min="3757" max="3763" width="0" style="1" hidden="1" customWidth="1"/>
    <col min="3764" max="3764" width="9.140625" style="1"/>
    <col min="3765" max="3771" width="0" style="1" hidden="1" customWidth="1"/>
    <col min="3772" max="3772" width="9.140625" style="1"/>
    <col min="3773" max="3779" width="0" style="1" hidden="1" customWidth="1"/>
    <col min="3780" max="3780" width="9.140625" style="1"/>
    <col min="3781" max="3787" width="0" style="1" hidden="1" customWidth="1"/>
    <col min="3788" max="3788" width="9.140625" style="1"/>
    <col min="3789" max="3795" width="0" style="1" hidden="1" customWidth="1"/>
    <col min="3796" max="3796" width="9.140625" style="1"/>
    <col min="3797" max="3803" width="0" style="1" hidden="1" customWidth="1"/>
    <col min="3804" max="3804" width="9.140625" style="1"/>
    <col min="3805" max="3811" width="0" style="1" hidden="1" customWidth="1"/>
    <col min="3812" max="3812" width="9.140625" style="1"/>
    <col min="3813" max="3819" width="0" style="1" hidden="1" customWidth="1"/>
    <col min="3820" max="3840" width="9.140625" style="1"/>
    <col min="3841" max="3843" width="1.42578125" style="1" customWidth="1"/>
    <col min="3844" max="3844" width="9.140625" style="1" customWidth="1"/>
    <col min="3845" max="3851" width="0" style="1" hidden="1" customWidth="1"/>
    <col min="3852" max="3852" width="9.140625" style="1" customWidth="1"/>
    <col min="3853" max="3859" width="0" style="1" hidden="1" customWidth="1"/>
    <col min="3860" max="3860" width="9.140625" style="1" customWidth="1"/>
    <col min="3861" max="3867" width="0" style="1" hidden="1" customWidth="1"/>
    <col min="3868" max="3868" width="9.140625" style="1"/>
    <col min="3869" max="3875" width="0" style="1" hidden="1" customWidth="1"/>
    <col min="3876" max="3876" width="9.140625" style="1"/>
    <col min="3877" max="3883" width="0" style="1" hidden="1" customWidth="1"/>
    <col min="3884" max="3884" width="9.140625" style="1"/>
    <col min="3885" max="3891" width="0" style="1" hidden="1" customWidth="1"/>
    <col min="3892" max="3892" width="9.140625" style="1"/>
    <col min="3893" max="3899" width="0" style="1" hidden="1" customWidth="1"/>
    <col min="3900" max="3900" width="9.140625" style="1"/>
    <col min="3901" max="3907" width="0" style="1" hidden="1" customWidth="1"/>
    <col min="3908" max="3908" width="9.140625" style="1"/>
    <col min="3909" max="3915" width="0" style="1" hidden="1" customWidth="1"/>
    <col min="3916" max="3916" width="9.140625" style="1"/>
    <col min="3917" max="3923" width="0" style="1" hidden="1" customWidth="1"/>
    <col min="3924" max="3924" width="9.140625" style="1"/>
    <col min="3925" max="3931" width="0" style="1" hidden="1" customWidth="1"/>
    <col min="3932" max="3932" width="9.140625" style="1"/>
    <col min="3933" max="3939" width="0" style="1" hidden="1" customWidth="1"/>
    <col min="3940" max="3940" width="9.140625" style="1"/>
    <col min="3941" max="3947" width="0" style="1" hidden="1" customWidth="1"/>
    <col min="3948" max="3948" width="9.140625" style="1"/>
    <col min="3949" max="3955" width="0" style="1" hidden="1" customWidth="1"/>
    <col min="3956" max="3956" width="9.140625" style="1"/>
    <col min="3957" max="3963" width="0" style="1" hidden="1" customWidth="1"/>
    <col min="3964" max="3964" width="9.140625" style="1"/>
    <col min="3965" max="3971" width="0" style="1" hidden="1" customWidth="1"/>
    <col min="3972" max="3972" width="9.140625" style="1"/>
    <col min="3973" max="3979" width="0" style="1" hidden="1" customWidth="1"/>
    <col min="3980" max="3980" width="9.140625" style="1"/>
    <col min="3981" max="3987" width="0" style="1" hidden="1" customWidth="1"/>
    <col min="3988" max="3988" width="9.140625" style="1"/>
    <col min="3989" max="3995" width="0" style="1" hidden="1" customWidth="1"/>
    <col min="3996" max="3996" width="9.140625" style="1"/>
    <col min="3997" max="4003" width="0" style="1" hidden="1" customWidth="1"/>
    <col min="4004" max="4004" width="9.140625" style="1"/>
    <col min="4005" max="4011" width="0" style="1" hidden="1" customWidth="1"/>
    <col min="4012" max="4012" width="9.140625" style="1"/>
    <col min="4013" max="4019" width="0" style="1" hidden="1" customWidth="1"/>
    <col min="4020" max="4020" width="9.140625" style="1"/>
    <col min="4021" max="4027" width="0" style="1" hidden="1" customWidth="1"/>
    <col min="4028" max="4028" width="9.140625" style="1"/>
    <col min="4029" max="4035" width="0" style="1" hidden="1" customWidth="1"/>
    <col min="4036" max="4036" width="9.140625" style="1"/>
    <col min="4037" max="4043" width="0" style="1" hidden="1" customWidth="1"/>
    <col min="4044" max="4044" width="9.140625" style="1"/>
    <col min="4045" max="4051" width="0" style="1" hidden="1" customWidth="1"/>
    <col min="4052" max="4052" width="9.140625" style="1"/>
    <col min="4053" max="4059" width="0" style="1" hidden="1" customWidth="1"/>
    <col min="4060" max="4060" width="9.140625" style="1"/>
    <col min="4061" max="4067" width="0" style="1" hidden="1" customWidth="1"/>
    <col min="4068" max="4068" width="9.140625" style="1"/>
    <col min="4069" max="4075" width="0" style="1" hidden="1" customWidth="1"/>
    <col min="4076" max="4096" width="9.140625" style="1"/>
    <col min="4097" max="4099" width="1.42578125" style="1" customWidth="1"/>
    <col min="4100" max="4100" width="9.140625" style="1" customWidth="1"/>
    <col min="4101" max="4107" width="0" style="1" hidden="1" customWidth="1"/>
    <col min="4108" max="4108" width="9.140625" style="1" customWidth="1"/>
    <col min="4109" max="4115" width="0" style="1" hidden="1" customWidth="1"/>
    <col min="4116" max="4116" width="9.140625" style="1" customWidth="1"/>
    <col min="4117" max="4123" width="0" style="1" hidden="1" customWidth="1"/>
    <col min="4124" max="4124" width="9.140625" style="1"/>
    <col min="4125" max="4131" width="0" style="1" hidden="1" customWidth="1"/>
    <col min="4132" max="4132" width="9.140625" style="1"/>
    <col min="4133" max="4139" width="0" style="1" hidden="1" customWidth="1"/>
    <col min="4140" max="4140" width="9.140625" style="1"/>
    <col min="4141" max="4147" width="0" style="1" hidden="1" customWidth="1"/>
    <col min="4148" max="4148" width="9.140625" style="1"/>
    <col min="4149" max="4155" width="0" style="1" hidden="1" customWidth="1"/>
    <col min="4156" max="4156" width="9.140625" style="1"/>
    <col min="4157" max="4163" width="0" style="1" hidden="1" customWidth="1"/>
    <col min="4164" max="4164" width="9.140625" style="1"/>
    <col min="4165" max="4171" width="0" style="1" hidden="1" customWidth="1"/>
    <col min="4172" max="4172" width="9.140625" style="1"/>
    <col min="4173" max="4179" width="0" style="1" hidden="1" customWidth="1"/>
    <col min="4180" max="4180" width="9.140625" style="1"/>
    <col min="4181" max="4187" width="0" style="1" hidden="1" customWidth="1"/>
    <col min="4188" max="4188" width="9.140625" style="1"/>
    <col min="4189" max="4195" width="0" style="1" hidden="1" customWidth="1"/>
    <col min="4196" max="4196" width="9.140625" style="1"/>
    <col min="4197" max="4203" width="0" style="1" hidden="1" customWidth="1"/>
    <col min="4204" max="4204" width="9.140625" style="1"/>
    <col min="4205" max="4211" width="0" style="1" hidden="1" customWidth="1"/>
    <col min="4212" max="4212" width="9.140625" style="1"/>
    <col min="4213" max="4219" width="0" style="1" hidden="1" customWidth="1"/>
    <col min="4220" max="4220" width="9.140625" style="1"/>
    <col min="4221" max="4227" width="0" style="1" hidden="1" customWidth="1"/>
    <col min="4228" max="4228" width="9.140625" style="1"/>
    <col min="4229" max="4235" width="0" style="1" hidden="1" customWidth="1"/>
    <col min="4236" max="4236" width="9.140625" style="1"/>
    <col min="4237" max="4243" width="0" style="1" hidden="1" customWidth="1"/>
    <col min="4244" max="4244" width="9.140625" style="1"/>
    <col min="4245" max="4251" width="0" style="1" hidden="1" customWidth="1"/>
    <col min="4252" max="4252" width="9.140625" style="1"/>
    <col min="4253" max="4259" width="0" style="1" hidden="1" customWidth="1"/>
    <col min="4260" max="4260" width="9.140625" style="1"/>
    <col min="4261" max="4267" width="0" style="1" hidden="1" customWidth="1"/>
    <col min="4268" max="4268" width="9.140625" style="1"/>
    <col min="4269" max="4275" width="0" style="1" hidden="1" customWidth="1"/>
    <col min="4276" max="4276" width="9.140625" style="1"/>
    <col min="4277" max="4283" width="0" style="1" hidden="1" customWidth="1"/>
    <col min="4284" max="4284" width="9.140625" style="1"/>
    <col min="4285" max="4291" width="0" style="1" hidden="1" customWidth="1"/>
    <col min="4292" max="4292" width="9.140625" style="1"/>
    <col min="4293" max="4299" width="0" style="1" hidden="1" customWidth="1"/>
    <col min="4300" max="4300" width="9.140625" style="1"/>
    <col min="4301" max="4307" width="0" style="1" hidden="1" customWidth="1"/>
    <col min="4308" max="4308" width="9.140625" style="1"/>
    <col min="4309" max="4315" width="0" style="1" hidden="1" customWidth="1"/>
    <col min="4316" max="4316" width="9.140625" style="1"/>
    <col min="4317" max="4323" width="0" style="1" hidden="1" customWidth="1"/>
    <col min="4324" max="4324" width="9.140625" style="1"/>
    <col min="4325" max="4331" width="0" style="1" hidden="1" customWidth="1"/>
    <col min="4332" max="4352" width="9.140625" style="1"/>
    <col min="4353" max="4355" width="1.42578125" style="1" customWidth="1"/>
    <col min="4356" max="4356" width="9.140625" style="1" customWidth="1"/>
    <col min="4357" max="4363" width="0" style="1" hidden="1" customWidth="1"/>
    <col min="4364" max="4364" width="9.140625" style="1" customWidth="1"/>
    <col min="4365" max="4371" width="0" style="1" hidden="1" customWidth="1"/>
    <col min="4372" max="4372" width="9.140625" style="1" customWidth="1"/>
    <col min="4373" max="4379" width="0" style="1" hidden="1" customWidth="1"/>
    <col min="4380" max="4380" width="9.140625" style="1"/>
    <col min="4381" max="4387" width="0" style="1" hidden="1" customWidth="1"/>
    <col min="4388" max="4388" width="9.140625" style="1"/>
    <col min="4389" max="4395" width="0" style="1" hidden="1" customWidth="1"/>
    <col min="4396" max="4396" width="9.140625" style="1"/>
    <col min="4397" max="4403" width="0" style="1" hidden="1" customWidth="1"/>
    <col min="4404" max="4404" width="9.140625" style="1"/>
    <col min="4405" max="4411" width="0" style="1" hidden="1" customWidth="1"/>
    <col min="4412" max="4412" width="9.140625" style="1"/>
    <col min="4413" max="4419" width="0" style="1" hidden="1" customWidth="1"/>
    <col min="4420" max="4420" width="9.140625" style="1"/>
    <col min="4421" max="4427" width="0" style="1" hidden="1" customWidth="1"/>
    <col min="4428" max="4428" width="9.140625" style="1"/>
    <col min="4429" max="4435" width="0" style="1" hidden="1" customWidth="1"/>
    <col min="4436" max="4436" width="9.140625" style="1"/>
    <col min="4437" max="4443" width="0" style="1" hidden="1" customWidth="1"/>
    <col min="4444" max="4444" width="9.140625" style="1"/>
    <col min="4445" max="4451" width="0" style="1" hidden="1" customWidth="1"/>
    <col min="4452" max="4452" width="9.140625" style="1"/>
    <col min="4453" max="4459" width="0" style="1" hidden="1" customWidth="1"/>
    <col min="4460" max="4460" width="9.140625" style="1"/>
    <col min="4461" max="4467" width="0" style="1" hidden="1" customWidth="1"/>
    <col min="4468" max="4468" width="9.140625" style="1"/>
    <col min="4469" max="4475" width="0" style="1" hidden="1" customWidth="1"/>
    <col min="4476" max="4476" width="9.140625" style="1"/>
    <col min="4477" max="4483" width="0" style="1" hidden="1" customWidth="1"/>
    <col min="4484" max="4484" width="9.140625" style="1"/>
    <col min="4485" max="4491" width="0" style="1" hidden="1" customWidth="1"/>
    <col min="4492" max="4492" width="9.140625" style="1"/>
    <col min="4493" max="4499" width="0" style="1" hidden="1" customWidth="1"/>
    <col min="4500" max="4500" width="9.140625" style="1"/>
    <col min="4501" max="4507" width="0" style="1" hidden="1" customWidth="1"/>
    <col min="4508" max="4508" width="9.140625" style="1"/>
    <col min="4509" max="4515" width="0" style="1" hidden="1" customWidth="1"/>
    <col min="4516" max="4516" width="9.140625" style="1"/>
    <col min="4517" max="4523" width="0" style="1" hidden="1" customWidth="1"/>
    <col min="4524" max="4524" width="9.140625" style="1"/>
    <col min="4525" max="4531" width="0" style="1" hidden="1" customWidth="1"/>
    <col min="4532" max="4532" width="9.140625" style="1"/>
    <col min="4533" max="4539" width="0" style="1" hidden="1" customWidth="1"/>
    <col min="4540" max="4540" width="9.140625" style="1"/>
    <col min="4541" max="4547" width="0" style="1" hidden="1" customWidth="1"/>
    <col min="4548" max="4548" width="9.140625" style="1"/>
    <col min="4549" max="4555" width="0" style="1" hidden="1" customWidth="1"/>
    <col min="4556" max="4556" width="9.140625" style="1"/>
    <col min="4557" max="4563" width="0" style="1" hidden="1" customWidth="1"/>
    <col min="4564" max="4564" width="9.140625" style="1"/>
    <col min="4565" max="4571" width="0" style="1" hidden="1" customWidth="1"/>
    <col min="4572" max="4572" width="9.140625" style="1"/>
    <col min="4573" max="4579" width="0" style="1" hidden="1" customWidth="1"/>
    <col min="4580" max="4580" width="9.140625" style="1"/>
    <col min="4581" max="4587" width="0" style="1" hidden="1" customWidth="1"/>
    <col min="4588" max="4608" width="9.140625" style="1"/>
    <col min="4609" max="4611" width="1.42578125" style="1" customWidth="1"/>
    <col min="4612" max="4612" width="9.140625" style="1" customWidth="1"/>
    <col min="4613" max="4619" width="0" style="1" hidden="1" customWidth="1"/>
    <col min="4620" max="4620" width="9.140625" style="1" customWidth="1"/>
    <col min="4621" max="4627" width="0" style="1" hidden="1" customWidth="1"/>
    <col min="4628" max="4628" width="9.140625" style="1" customWidth="1"/>
    <col min="4629" max="4635" width="0" style="1" hidden="1" customWidth="1"/>
    <col min="4636" max="4636" width="9.140625" style="1"/>
    <col min="4637" max="4643" width="0" style="1" hidden="1" customWidth="1"/>
    <col min="4644" max="4644" width="9.140625" style="1"/>
    <col min="4645" max="4651" width="0" style="1" hidden="1" customWidth="1"/>
    <col min="4652" max="4652" width="9.140625" style="1"/>
    <col min="4653" max="4659" width="0" style="1" hidden="1" customWidth="1"/>
    <col min="4660" max="4660" width="9.140625" style="1"/>
    <col min="4661" max="4667" width="0" style="1" hidden="1" customWidth="1"/>
    <col min="4668" max="4668" width="9.140625" style="1"/>
    <col min="4669" max="4675" width="0" style="1" hidden="1" customWidth="1"/>
    <col min="4676" max="4676" width="9.140625" style="1"/>
    <col min="4677" max="4683" width="0" style="1" hidden="1" customWidth="1"/>
    <col min="4684" max="4684" width="9.140625" style="1"/>
    <col min="4685" max="4691" width="0" style="1" hidden="1" customWidth="1"/>
    <col min="4692" max="4692" width="9.140625" style="1"/>
    <col min="4693" max="4699" width="0" style="1" hidden="1" customWidth="1"/>
    <col min="4700" max="4700" width="9.140625" style="1"/>
    <col min="4701" max="4707" width="0" style="1" hidden="1" customWidth="1"/>
    <col min="4708" max="4708" width="9.140625" style="1"/>
    <col min="4709" max="4715" width="0" style="1" hidden="1" customWidth="1"/>
    <col min="4716" max="4716" width="9.140625" style="1"/>
    <col min="4717" max="4723" width="0" style="1" hidden="1" customWidth="1"/>
    <col min="4724" max="4724" width="9.140625" style="1"/>
    <col min="4725" max="4731" width="0" style="1" hidden="1" customWidth="1"/>
    <col min="4732" max="4732" width="9.140625" style="1"/>
    <col min="4733" max="4739" width="0" style="1" hidden="1" customWidth="1"/>
    <col min="4740" max="4740" width="9.140625" style="1"/>
    <col min="4741" max="4747" width="0" style="1" hidden="1" customWidth="1"/>
    <col min="4748" max="4748" width="9.140625" style="1"/>
    <col min="4749" max="4755" width="0" style="1" hidden="1" customWidth="1"/>
    <col min="4756" max="4756" width="9.140625" style="1"/>
    <col min="4757" max="4763" width="0" style="1" hidden="1" customWidth="1"/>
    <col min="4764" max="4764" width="9.140625" style="1"/>
    <col min="4765" max="4771" width="0" style="1" hidden="1" customWidth="1"/>
    <col min="4772" max="4772" width="9.140625" style="1"/>
    <col min="4773" max="4779" width="0" style="1" hidden="1" customWidth="1"/>
    <col min="4780" max="4780" width="9.140625" style="1"/>
    <col min="4781" max="4787" width="0" style="1" hidden="1" customWidth="1"/>
    <col min="4788" max="4788" width="9.140625" style="1"/>
    <col min="4789" max="4795" width="0" style="1" hidden="1" customWidth="1"/>
    <col min="4796" max="4796" width="9.140625" style="1"/>
    <col min="4797" max="4803" width="0" style="1" hidden="1" customWidth="1"/>
    <col min="4804" max="4804" width="9.140625" style="1"/>
    <col min="4805" max="4811" width="0" style="1" hidden="1" customWidth="1"/>
    <col min="4812" max="4812" width="9.140625" style="1"/>
    <col min="4813" max="4819" width="0" style="1" hidden="1" customWidth="1"/>
    <col min="4820" max="4820" width="9.140625" style="1"/>
    <col min="4821" max="4827" width="0" style="1" hidden="1" customWidth="1"/>
    <col min="4828" max="4828" width="9.140625" style="1"/>
    <col min="4829" max="4835" width="0" style="1" hidden="1" customWidth="1"/>
    <col min="4836" max="4836" width="9.140625" style="1"/>
    <col min="4837" max="4843" width="0" style="1" hidden="1" customWidth="1"/>
    <col min="4844" max="4864" width="9.140625" style="1"/>
    <col min="4865" max="4867" width="1.42578125" style="1" customWidth="1"/>
    <col min="4868" max="4868" width="9.140625" style="1" customWidth="1"/>
    <col min="4869" max="4875" width="0" style="1" hidden="1" customWidth="1"/>
    <col min="4876" max="4876" width="9.140625" style="1" customWidth="1"/>
    <col min="4877" max="4883" width="0" style="1" hidden="1" customWidth="1"/>
    <col min="4884" max="4884" width="9.140625" style="1" customWidth="1"/>
    <col min="4885" max="4891" width="0" style="1" hidden="1" customWidth="1"/>
    <col min="4892" max="4892" width="9.140625" style="1"/>
    <col min="4893" max="4899" width="0" style="1" hidden="1" customWidth="1"/>
    <col min="4900" max="4900" width="9.140625" style="1"/>
    <col min="4901" max="4907" width="0" style="1" hidden="1" customWidth="1"/>
    <col min="4908" max="4908" width="9.140625" style="1"/>
    <col min="4909" max="4915" width="0" style="1" hidden="1" customWidth="1"/>
    <col min="4916" max="4916" width="9.140625" style="1"/>
    <col min="4917" max="4923" width="0" style="1" hidden="1" customWidth="1"/>
    <col min="4924" max="4924" width="9.140625" style="1"/>
    <col min="4925" max="4931" width="0" style="1" hidden="1" customWidth="1"/>
    <col min="4932" max="4932" width="9.140625" style="1"/>
    <col min="4933" max="4939" width="0" style="1" hidden="1" customWidth="1"/>
    <col min="4940" max="4940" width="9.140625" style="1"/>
    <col min="4941" max="4947" width="0" style="1" hidden="1" customWidth="1"/>
    <col min="4948" max="4948" width="9.140625" style="1"/>
    <col min="4949" max="4955" width="0" style="1" hidden="1" customWidth="1"/>
    <col min="4956" max="4956" width="9.140625" style="1"/>
    <col min="4957" max="4963" width="0" style="1" hidden="1" customWidth="1"/>
    <col min="4964" max="4964" width="9.140625" style="1"/>
    <col min="4965" max="4971" width="0" style="1" hidden="1" customWidth="1"/>
    <col min="4972" max="4972" width="9.140625" style="1"/>
    <col min="4973" max="4979" width="0" style="1" hidden="1" customWidth="1"/>
    <col min="4980" max="4980" width="9.140625" style="1"/>
    <col min="4981" max="4987" width="0" style="1" hidden="1" customWidth="1"/>
    <col min="4988" max="4988" width="9.140625" style="1"/>
    <col min="4989" max="4995" width="0" style="1" hidden="1" customWidth="1"/>
    <col min="4996" max="4996" width="9.140625" style="1"/>
    <col min="4997" max="5003" width="0" style="1" hidden="1" customWidth="1"/>
    <col min="5004" max="5004" width="9.140625" style="1"/>
    <col min="5005" max="5011" width="0" style="1" hidden="1" customWidth="1"/>
    <col min="5012" max="5012" width="9.140625" style="1"/>
    <col min="5013" max="5019" width="0" style="1" hidden="1" customWidth="1"/>
    <col min="5020" max="5020" width="9.140625" style="1"/>
    <col min="5021" max="5027" width="0" style="1" hidden="1" customWidth="1"/>
    <col min="5028" max="5028" width="9.140625" style="1"/>
    <col min="5029" max="5035" width="0" style="1" hidden="1" customWidth="1"/>
    <col min="5036" max="5036" width="9.140625" style="1"/>
    <col min="5037" max="5043" width="0" style="1" hidden="1" customWidth="1"/>
    <col min="5044" max="5044" width="9.140625" style="1"/>
    <col min="5045" max="5051" width="0" style="1" hidden="1" customWidth="1"/>
    <col min="5052" max="5052" width="9.140625" style="1"/>
    <col min="5053" max="5059" width="0" style="1" hidden="1" customWidth="1"/>
    <col min="5060" max="5060" width="9.140625" style="1"/>
    <col min="5061" max="5067" width="0" style="1" hidden="1" customWidth="1"/>
    <col min="5068" max="5068" width="9.140625" style="1"/>
    <col min="5069" max="5075" width="0" style="1" hidden="1" customWidth="1"/>
    <col min="5076" max="5076" width="9.140625" style="1"/>
    <col min="5077" max="5083" width="0" style="1" hidden="1" customWidth="1"/>
    <col min="5084" max="5084" width="9.140625" style="1"/>
    <col min="5085" max="5091" width="0" style="1" hidden="1" customWidth="1"/>
    <col min="5092" max="5092" width="9.140625" style="1"/>
    <col min="5093" max="5099" width="0" style="1" hidden="1" customWidth="1"/>
    <col min="5100" max="5120" width="9.140625" style="1"/>
    <col min="5121" max="5123" width="1.42578125" style="1" customWidth="1"/>
    <col min="5124" max="5124" width="9.140625" style="1" customWidth="1"/>
    <col min="5125" max="5131" width="0" style="1" hidden="1" customWidth="1"/>
    <col min="5132" max="5132" width="9.140625" style="1" customWidth="1"/>
    <col min="5133" max="5139" width="0" style="1" hidden="1" customWidth="1"/>
    <col min="5140" max="5140" width="9.140625" style="1" customWidth="1"/>
    <col min="5141" max="5147" width="0" style="1" hidden="1" customWidth="1"/>
    <col min="5148" max="5148" width="9.140625" style="1"/>
    <col min="5149" max="5155" width="0" style="1" hidden="1" customWidth="1"/>
    <col min="5156" max="5156" width="9.140625" style="1"/>
    <col min="5157" max="5163" width="0" style="1" hidden="1" customWidth="1"/>
    <col min="5164" max="5164" width="9.140625" style="1"/>
    <col min="5165" max="5171" width="0" style="1" hidden="1" customWidth="1"/>
    <col min="5172" max="5172" width="9.140625" style="1"/>
    <col min="5173" max="5179" width="0" style="1" hidden="1" customWidth="1"/>
    <col min="5180" max="5180" width="9.140625" style="1"/>
    <col min="5181" max="5187" width="0" style="1" hidden="1" customWidth="1"/>
    <col min="5188" max="5188" width="9.140625" style="1"/>
    <col min="5189" max="5195" width="0" style="1" hidden="1" customWidth="1"/>
    <col min="5196" max="5196" width="9.140625" style="1"/>
    <col min="5197" max="5203" width="0" style="1" hidden="1" customWidth="1"/>
    <col min="5204" max="5204" width="9.140625" style="1"/>
    <col min="5205" max="5211" width="0" style="1" hidden="1" customWidth="1"/>
    <col min="5212" max="5212" width="9.140625" style="1"/>
    <col min="5213" max="5219" width="0" style="1" hidden="1" customWidth="1"/>
    <col min="5220" max="5220" width="9.140625" style="1"/>
    <col min="5221" max="5227" width="0" style="1" hidden="1" customWidth="1"/>
    <col min="5228" max="5228" width="9.140625" style="1"/>
    <col min="5229" max="5235" width="0" style="1" hidden="1" customWidth="1"/>
    <col min="5236" max="5236" width="9.140625" style="1"/>
    <col min="5237" max="5243" width="0" style="1" hidden="1" customWidth="1"/>
    <col min="5244" max="5244" width="9.140625" style="1"/>
    <col min="5245" max="5251" width="0" style="1" hidden="1" customWidth="1"/>
    <col min="5252" max="5252" width="9.140625" style="1"/>
    <col min="5253" max="5259" width="0" style="1" hidden="1" customWidth="1"/>
    <col min="5260" max="5260" width="9.140625" style="1"/>
    <col min="5261" max="5267" width="0" style="1" hidden="1" customWidth="1"/>
    <col min="5268" max="5268" width="9.140625" style="1"/>
    <col min="5269" max="5275" width="0" style="1" hidden="1" customWidth="1"/>
    <col min="5276" max="5276" width="9.140625" style="1"/>
    <col min="5277" max="5283" width="0" style="1" hidden="1" customWidth="1"/>
    <col min="5284" max="5284" width="9.140625" style="1"/>
    <col min="5285" max="5291" width="0" style="1" hidden="1" customWidth="1"/>
    <col min="5292" max="5292" width="9.140625" style="1"/>
    <col min="5293" max="5299" width="0" style="1" hidden="1" customWidth="1"/>
    <col min="5300" max="5300" width="9.140625" style="1"/>
    <col min="5301" max="5307" width="0" style="1" hidden="1" customWidth="1"/>
    <col min="5308" max="5308" width="9.140625" style="1"/>
    <col min="5309" max="5315" width="0" style="1" hidden="1" customWidth="1"/>
    <col min="5316" max="5316" width="9.140625" style="1"/>
    <col min="5317" max="5323" width="0" style="1" hidden="1" customWidth="1"/>
    <col min="5324" max="5324" width="9.140625" style="1"/>
    <col min="5325" max="5331" width="0" style="1" hidden="1" customWidth="1"/>
    <col min="5332" max="5332" width="9.140625" style="1"/>
    <col min="5333" max="5339" width="0" style="1" hidden="1" customWidth="1"/>
    <col min="5340" max="5340" width="9.140625" style="1"/>
    <col min="5341" max="5347" width="0" style="1" hidden="1" customWidth="1"/>
    <col min="5348" max="5348" width="9.140625" style="1"/>
    <col min="5349" max="5355" width="0" style="1" hidden="1" customWidth="1"/>
    <col min="5356" max="5376" width="9.140625" style="1"/>
    <col min="5377" max="5379" width="1.42578125" style="1" customWidth="1"/>
    <col min="5380" max="5380" width="9.140625" style="1" customWidth="1"/>
    <col min="5381" max="5387" width="0" style="1" hidden="1" customWidth="1"/>
    <col min="5388" max="5388" width="9.140625" style="1" customWidth="1"/>
    <col min="5389" max="5395" width="0" style="1" hidden="1" customWidth="1"/>
    <col min="5396" max="5396" width="9.140625" style="1" customWidth="1"/>
    <col min="5397" max="5403" width="0" style="1" hidden="1" customWidth="1"/>
    <col min="5404" max="5404" width="9.140625" style="1"/>
    <col min="5405" max="5411" width="0" style="1" hidden="1" customWidth="1"/>
    <col min="5412" max="5412" width="9.140625" style="1"/>
    <col min="5413" max="5419" width="0" style="1" hidden="1" customWidth="1"/>
    <col min="5420" max="5420" width="9.140625" style="1"/>
    <col min="5421" max="5427" width="0" style="1" hidden="1" customWidth="1"/>
    <col min="5428" max="5428" width="9.140625" style="1"/>
    <col min="5429" max="5435" width="0" style="1" hidden="1" customWidth="1"/>
    <col min="5436" max="5436" width="9.140625" style="1"/>
    <col min="5437" max="5443" width="0" style="1" hidden="1" customWidth="1"/>
    <col min="5444" max="5444" width="9.140625" style="1"/>
    <col min="5445" max="5451" width="0" style="1" hidden="1" customWidth="1"/>
    <col min="5452" max="5452" width="9.140625" style="1"/>
    <col min="5453" max="5459" width="0" style="1" hidden="1" customWidth="1"/>
    <col min="5460" max="5460" width="9.140625" style="1"/>
    <col min="5461" max="5467" width="0" style="1" hidden="1" customWidth="1"/>
    <col min="5468" max="5468" width="9.140625" style="1"/>
    <col min="5469" max="5475" width="0" style="1" hidden="1" customWidth="1"/>
    <col min="5476" max="5476" width="9.140625" style="1"/>
    <col min="5477" max="5483" width="0" style="1" hidden="1" customWidth="1"/>
    <col min="5484" max="5484" width="9.140625" style="1"/>
    <col min="5485" max="5491" width="0" style="1" hidden="1" customWidth="1"/>
    <col min="5492" max="5492" width="9.140625" style="1"/>
    <col min="5493" max="5499" width="0" style="1" hidden="1" customWidth="1"/>
    <col min="5500" max="5500" width="9.140625" style="1"/>
    <col min="5501" max="5507" width="0" style="1" hidden="1" customWidth="1"/>
    <col min="5508" max="5508" width="9.140625" style="1"/>
    <col min="5509" max="5515" width="0" style="1" hidden="1" customWidth="1"/>
    <col min="5516" max="5516" width="9.140625" style="1"/>
    <col min="5517" max="5523" width="0" style="1" hidden="1" customWidth="1"/>
    <col min="5524" max="5524" width="9.140625" style="1"/>
    <col min="5525" max="5531" width="0" style="1" hidden="1" customWidth="1"/>
    <col min="5532" max="5532" width="9.140625" style="1"/>
    <col min="5533" max="5539" width="0" style="1" hidden="1" customWidth="1"/>
    <col min="5540" max="5540" width="9.140625" style="1"/>
    <col min="5541" max="5547" width="0" style="1" hidden="1" customWidth="1"/>
    <col min="5548" max="5548" width="9.140625" style="1"/>
    <col min="5549" max="5555" width="0" style="1" hidden="1" customWidth="1"/>
    <col min="5556" max="5556" width="9.140625" style="1"/>
    <col min="5557" max="5563" width="0" style="1" hidden="1" customWidth="1"/>
    <col min="5564" max="5564" width="9.140625" style="1"/>
    <col min="5565" max="5571" width="0" style="1" hidden="1" customWidth="1"/>
    <col min="5572" max="5572" width="9.140625" style="1"/>
    <col min="5573" max="5579" width="0" style="1" hidden="1" customWidth="1"/>
    <col min="5580" max="5580" width="9.140625" style="1"/>
    <col min="5581" max="5587" width="0" style="1" hidden="1" customWidth="1"/>
    <col min="5588" max="5588" width="9.140625" style="1"/>
    <col min="5589" max="5595" width="0" style="1" hidden="1" customWidth="1"/>
    <col min="5596" max="5596" width="9.140625" style="1"/>
    <col min="5597" max="5603" width="0" style="1" hidden="1" customWidth="1"/>
    <col min="5604" max="5604" width="9.140625" style="1"/>
    <col min="5605" max="5611" width="0" style="1" hidden="1" customWidth="1"/>
    <col min="5612" max="5632" width="9.140625" style="1"/>
    <col min="5633" max="5635" width="1.42578125" style="1" customWidth="1"/>
    <col min="5636" max="5636" width="9.140625" style="1" customWidth="1"/>
    <col min="5637" max="5643" width="0" style="1" hidden="1" customWidth="1"/>
    <col min="5644" max="5644" width="9.140625" style="1" customWidth="1"/>
    <col min="5645" max="5651" width="0" style="1" hidden="1" customWidth="1"/>
    <col min="5652" max="5652" width="9.140625" style="1" customWidth="1"/>
    <col min="5653" max="5659" width="0" style="1" hidden="1" customWidth="1"/>
    <col min="5660" max="5660" width="9.140625" style="1"/>
    <col min="5661" max="5667" width="0" style="1" hidden="1" customWidth="1"/>
    <col min="5668" max="5668" width="9.140625" style="1"/>
    <col min="5669" max="5675" width="0" style="1" hidden="1" customWidth="1"/>
    <col min="5676" max="5676" width="9.140625" style="1"/>
    <col min="5677" max="5683" width="0" style="1" hidden="1" customWidth="1"/>
    <col min="5684" max="5684" width="9.140625" style="1"/>
    <col min="5685" max="5691" width="0" style="1" hidden="1" customWidth="1"/>
    <col min="5692" max="5692" width="9.140625" style="1"/>
    <col min="5693" max="5699" width="0" style="1" hidden="1" customWidth="1"/>
    <col min="5700" max="5700" width="9.140625" style="1"/>
    <col min="5701" max="5707" width="0" style="1" hidden="1" customWidth="1"/>
    <col min="5708" max="5708" width="9.140625" style="1"/>
    <col min="5709" max="5715" width="0" style="1" hidden="1" customWidth="1"/>
    <col min="5716" max="5716" width="9.140625" style="1"/>
    <col min="5717" max="5723" width="0" style="1" hidden="1" customWidth="1"/>
    <col min="5724" max="5724" width="9.140625" style="1"/>
    <col min="5725" max="5731" width="0" style="1" hidden="1" customWidth="1"/>
    <col min="5732" max="5732" width="9.140625" style="1"/>
    <col min="5733" max="5739" width="0" style="1" hidden="1" customWidth="1"/>
    <col min="5740" max="5740" width="9.140625" style="1"/>
    <col min="5741" max="5747" width="0" style="1" hidden="1" customWidth="1"/>
    <col min="5748" max="5748" width="9.140625" style="1"/>
    <col min="5749" max="5755" width="0" style="1" hidden="1" customWidth="1"/>
    <col min="5756" max="5756" width="9.140625" style="1"/>
    <col min="5757" max="5763" width="0" style="1" hidden="1" customWidth="1"/>
    <col min="5764" max="5764" width="9.140625" style="1"/>
    <col min="5765" max="5771" width="0" style="1" hidden="1" customWidth="1"/>
    <col min="5772" max="5772" width="9.140625" style="1"/>
    <col min="5773" max="5779" width="0" style="1" hidden="1" customWidth="1"/>
    <col min="5780" max="5780" width="9.140625" style="1"/>
    <col min="5781" max="5787" width="0" style="1" hidden="1" customWidth="1"/>
    <col min="5788" max="5788" width="9.140625" style="1"/>
    <col min="5789" max="5795" width="0" style="1" hidden="1" customWidth="1"/>
    <col min="5796" max="5796" width="9.140625" style="1"/>
    <col min="5797" max="5803" width="0" style="1" hidden="1" customWidth="1"/>
    <col min="5804" max="5804" width="9.140625" style="1"/>
    <col min="5805" max="5811" width="0" style="1" hidden="1" customWidth="1"/>
    <col min="5812" max="5812" width="9.140625" style="1"/>
    <col min="5813" max="5819" width="0" style="1" hidden="1" customWidth="1"/>
    <col min="5820" max="5820" width="9.140625" style="1"/>
    <col min="5821" max="5827" width="0" style="1" hidden="1" customWidth="1"/>
    <col min="5828" max="5828" width="9.140625" style="1"/>
    <col min="5829" max="5835" width="0" style="1" hidden="1" customWidth="1"/>
    <col min="5836" max="5836" width="9.140625" style="1"/>
    <col min="5837" max="5843" width="0" style="1" hidden="1" customWidth="1"/>
    <col min="5844" max="5844" width="9.140625" style="1"/>
    <col min="5845" max="5851" width="0" style="1" hidden="1" customWidth="1"/>
    <col min="5852" max="5852" width="9.140625" style="1"/>
    <col min="5853" max="5859" width="0" style="1" hidden="1" customWidth="1"/>
    <col min="5860" max="5860" width="9.140625" style="1"/>
    <col min="5861" max="5867" width="0" style="1" hidden="1" customWidth="1"/>
    <col min="5868" max="5888" width="9.140625" style="1"/>
    <col min="5889" max="5891" width="1.42578125" style="1" customWidth="1"/>
    <col min="5892" max="5892" width="9.140625" style="1" customWidth="1"/>
    <col min="5893" max="5899" width="0" style="1" hidden="1" customWidth="1"/>
    <col min="5900" max="5900" width="9.140625" style="1" customWidth="1"/>
    <col min="5901" max="5907" width="0" style="1" hidden="1" customWidth="1"/>
    <col min="5908" max="5908" width="9.140625" style="1" customWidth="1"/>
    <col min="5909" max="5915" width="0" style="1" hidden="1" customWidth="1"/>
    <col min="5916" max="5916" width="9.140625" style="1"/>
    <col min="5917" max="5923" width="0" style="1" hidden="1" customWidth="1"/>
    <col min="5924" max="5924" width="9.140625" style="1"/>
    <col min="5925" max="5931" width="0" style="1" hidden="1" customWidth="1"/>
    <col min="5932" max="5932" width="9.140625" style="1"/>
    <col min="5933" max="5939" width="0" style="1" hidden="1" customWidth="1"/>
    <col min="5940" max="5940" width="9.140625" style="1"/>
    <col min="5941" max="5947" width="0" style="1" hidden="1" customWidth="1"/>
    <col min="5948" max="5948" width="9.140625" style="1"/>
    <col min="5949" max="5955" width="0" style="1" hidden="1" customWidth="1"/>
    <col min="5956" max="5956" width="9.140625" style="1"/>
    <col min="5957" max="5963" width="0" style="1" hidden="1" customWidth="1"/>
    <col min="5964" max="5964" width="9.140625" style="1"/>
    <col min="5965" max="5971" width="0" style="1" hidden="1" customWidth="1"/>
    <col min="5972" max="5972" width="9.140625" style="1"/>
    <col min="5973" max="5979" width="0" style="1" hidden="1" customWidth="1"/>
    <col min="5980" max="5980" width="9.140625" style="1"/>
    <col min="5981" max="5987" width="0" style="1" hidden="1" customWidth="1"/>
    <col min="5988" max="5988" width="9.140625" style="1"/>
    <col min="5989" max="5995" width="0" style="1" hidden="1" customWidth="1"/>
    <col min="5996" max="5996" width="9.140625" style="1"/>
    <col min="5997" max="6003" width="0" style="1" hidden="1" customWidth="1"/>
    <col min="6004" max="6004" width="9.140625" style="1"/>
    <col min="6005" max="6011" width="0" style="1" hidden="1" customWidth="1"/>
    <col min="6012" max="6012" width="9.140625" style="1"/>
    <col min="6013" max="6019" width="0" style="1" hidden="1" customWidth="1"/>
    <col min="6020" max="6020" width="9.140625" style="1"/>
    <col min="6021" max="6027" width="0" style="1" hidden="1" customWidth="1"/>
    <col min="6028" max="6028" width="9.140625" style="1"/>
    <col min="6029" max="6035" width="0" style="1" hidden="1" customWidth="1"/>
    <col min="6036" max="6036" width="9.140625" style="1"/>
    <col min="6037" max="6043" width="0" style="1" hidden="1" customWidth="1"/>
    <col min="6044" max="6044" width="9.140625" style="1"/>
    <col min="6045" max="6051" width="0" style="1" hidden="1" customWidth="1"/>
    <col min="6052" max="6052" width="9.140625" style="1"/>
    <col min="6053" max="6059" width="0" style="1" hidden="1" customWidth="1"/>
    <col min="6060" max="6060" width="9.140625" style="1"/>
    <col min="6061" max="6067" width="0" style="1" hidden="1" customWidth="1"/>
    <col min="6068" max="6068" width="9.140625" style="1"/>
    <col min="6069" max="6075" width="0" style="1" hidden="1" customWidth="1"/>
    <col min="6076" max="6076" width="9.140625" style="1"/>
    <col min="6077" max="6083" width="0" style="1" hidden="1" customWidth="1"/>
    <col min="6084" max="6084" width="9.140625" style="1"/>
    <col min="6085" max="6091" width="0" style="1" hidden="1" customWidth="1"/>
    <col min="6092" max="6092" width="9.140625" style="1"/>
    <col min="6093" max="6099" width="0" style="1" hidden="1" customWidth="1"/>
    <col min="6100" max="6100" width="9.140625" style="1"/>
    <col min="6101" max="6107" width="0" style="1" hidden="1" customWidth="1"/>
    <col min="6108" max="6108" width="9.140625" style="1"/>
    <col min="6109" max="6115" width="0" style="1" hidden="1" customWidth="1"/>
    <col min="6116" max="6116" width="9.140625" style="1"/>
    <col min="6117" max="6123" width="0" style="1" hidden="1" customWidth="1"/>
    <col min="6124" max="6144" width="9.140625" style="1"/>
    <col min="6145" max="6147" width="1.42578125" style="1" customWidth="1"/>
    <col min="6148" max="6148" width="9.140625" style="1" customWidth="1"/>
    <col min="6149" max="6155" width="0" style="1" hidden="1" customWidth="1"/>
    <col min="6156" max="6156" width="9.140625" style="1" customWidth="1"/>
    <col min="6157" max="6163" width="0" style="1" hidden="1" customWidth="1"/>
    <col min="6164" max="6164" width="9.140625" style="1" customWidth="1"/>
    <col min="6165" max="6171" width="0" style="1" hidden="1" customWidth="1"/>
    <col min="6172" max="6172" width="9.140625" style="1"/>
    <col min="6173" max="6179" width="0" style="1" hidden="1" customWidth="1"/>
    <col min="6180" max="6180" width="9.140625" style="1"/>
    <col min="6181" max="6187" width="0" style="1" hidden="1" customWidth="1"/>
    <col min="6188" max="6188" width="9.140625" style="1"/>
    <col min="6189" max="6195" width="0" style="1" hidden="1" customWidth="1"/>
    <col min="6196" max="6196" width="9.140625" style="1"/>
    <col min="6197" max="6203" width="0" style="1" hidden="1" customWidth="1"/>
    <col min="6204" max="6204" width="9.140625" style="1"/>
    <col min="6205" max="6211" width="0" style="1" hidden="1" customWidth="1"/>
    <col min="6212" max="6212" width="9.140625" style="1"/>
    <col min="6213" max="6219" width="0" style="1" hidden="1" customWidth="1"/>
    <col min="6220" max="6220" width="9.140625" style="1"/>
    <col min="6221" max="6227" width="0" style="1" hidden="1" customWidth="1"/>
    <col min="6228" max="6228" width="9.140625" style="1"/>
    <col min="6229" max="6235" width="0" style="1" hidden="1" customWidth="1"/>
    <col min="6236" max="6236" width="9.140625" style="1"/>
    <col min="6237" max="6243" width="0" style="1" hidden="1" customWidth="1"/>
    <col min="6244" max="6244" width="9.140625" style="1"/>
    <col min="6245" max="6251" width="0" style="1" hidden="1" customWidth="1"/>
    <col min="6252" max="6252" width="9.140625" style="1"/>
    <col min="6253" max="6259" width="0" style="1" hidden="1" customWidth="1"/>
    <col min="6260" max="6260" width="9.140625" style="1"/>
    <col min="6261" max="6267" width="0" style="1" hidden="1" customWidth="1"/>
    <col min="6268" max="6268" width="9.140625" style="1"/>
    <col min="6269" max="6275" width="0" style="1" hidden="1" customWidth="1"/>
    <col min="6276" max="6276" width="9.140625" style="1"/>
    <col min="6277" max="6283" width="0" style="1" hidden="1" customWidth="1"/>
    <col min="6284" max="6284" width="9.140625" style="1"/>
    <col min="6285" max="6291" width="0" style="1" hidden="1" customWidth="1"/>
    <col min="6292" max="6292" width="9.140625" style="1"/>
    <col min="6293" max="6299" width="0" style="1" hidden="1" customWidth="1"/>
    <col min="6300" max="6300" width="9.140625" style="1"/>
    <col min="6301" max="6307" width="0" style="1" hidden="1" customWidth="1"/>
    <col min="6308" max="6308" width="9.140625" style="1"/>
    <col min="6309" max="6315" width="0" style="1" hidden="1" customWidth="1"/>
    <col min="6316" max="6316" width="9.140625" style="1"/>
    <col min="6317" max="6323" width="0" style="1" hidden="1" customWidth="1"/>
    <col min="6324" max="6324" width="9.140625" style="1"/>
    <col min="6325" max="6331" width="0" style="1" hidden="1" customWidth="1"/>
    <col min="6332" max="6332" width="9.140625" style="1"/>
    <col min="6333" max="6339" width="0" style="1" hidden="1" customWidth="1"/>
    <col min="6340" max="6340" width="9.140625" style="1"/>
    <col min="6341" max="6347" width="0" style="1" hidden="1" customWidth="1"/>
    <col min="6348" max="6348" width="9.140625" style="1"/>
    <col min="6349" max="6355" width="0" style="1" hidden="1" customWidth="1"/>
    <col min="6356" max="6356" width="9.140625" style="1"/>
    <col min="6357" max="6363" width="0" style="1" hidden="1" customWidth="1"/>
    <col min="6364" max="6364" width="9.140625" style="1"/>
    <col min="6365" max="6371" width="0" style="1" hidden="1" customWidth="1"/>
    <col min="6372" max="6372" width="9.140625" style="1"/>
    <col min="6373" max="6379" width="0" style="1" hidden="1" customWidth="1"/>
    <col min="6380" max="6400" width="9.140625" style="1"/>
    <col min="6401" max="6403" width="1.42578125" style="1" customWidth="1"/>
    <col min="6404" max="6404" width="9.140625" style="1" customWidth="1"/>
    <col min="6405" max="6411" width="0" style="1" hidden="1" customWidth="1"/>
    <col min="6412" max="6412" width="9.140625" style="1" customWidth="1"/>
    <col min="6413" max="6419" width="0" style="1" hidden="1" customWidth="1"/>
    <col min="6420" max="6420" width="9.140625" style="1" customWidth="1"/>
    <col min="6421" max="6427" width="0" style="1" hidden="1" customWidth="1"/>
    <col min="6428" max="6428" width="9.140625" style="1"/>
    <col min="6429" max="6435" width="0" style="1" hidden="1" customWidth="1"/>
    <col min="6436" max="6436" width="9.140625" style="1"/>
    <col min="6437" max="6443" width="0" style="1" hidden="1" customWidth="1"/>
    <col min="6444" max="6444" width="9.140625" style="1"/>
    <col min="6445" max="6451" width="0" style="1" hidden="1" customWidth="1"/>
    <col min="6452" max="6452" width="9.140625" style="1"/>
    <col min="6453" max="6459" width="0" style="1" hidden="1" customWidth="1"/>
    <col min="6460" max="6460" width="9.140625" style="1"/>
    <col min="6461" max="6467" width="0" style="1" hidden="1" customWidth="1"/>
    <col min="6468" max="6468" width="9.140625" style="1"/>
    <col min="6469" max="6475" width="0" style="1" hidden="1" customWidth="1"/>
    <col min="6476" max="6476" width="9.140625" style="1"/>
    <col min="6477" max="6483" width="0" style="1" hidden="1" customWidth="1"/>
    <col min="6484" max="6484" width="9.140625" style="1"/>
    <col min="6485" max="6491" width="0" style="1" hidden="1" customWidth="1"/>
    <col min="6492" max="6492" width="9.140625" style="1"/>
    <col min="6493" max="6499" width="0" style="1" hidden="1" customWidth="1"/>
    <col min="6500" max="6500" width="9.140625" style="1"/>
    <col min="6501" max="6507" width="0" style="1" hidden="1" customWidth="1"/>
    <col min="6508" max="6508" width="9.140625" style="1"/>
    <col min="6509" max="6515" width="0" style="1" hidden="1" customWidth="1"/>
    <col min="6516" max="6516" width="9.140625" style="1"/>
    <col min="6517" max="6523" width="0" style="1" hidden="1" customWidth="1"/>
    <col min="6524" max="6524" width="9.140625" style="1"/>
    <col min="6525" max="6531" width="0" style="1" hidden="1" customWidth="1"/>
    <col min="6532" max="6532" width="9.140625" style="1"/>
    <col min="6533" max="6539" width="0" style="1" hidden="1" customWidth="1"/>
    <col min="6540" max="6540" width="9.140625" style="1"/>
    <col min="6541" max="6547" width="0" style="1" hidden="1" customWidth="1"/>
    <col min="6548" max="6548" width="9.140625" style="1"/>
    <col min="6549" max="6555" width="0" style="1" hidden="1" customWidth="1"/>
    <col min="6556" max="6556" width="9.140625" style="1"/>
    <col min="6557" max="6563" width="0" style="1" hidden="1" customWidth="1"/>
    <col min="6564" max="6564" width="9.140625" style="1"/>
    <col min="6565" max="6571" width="0" style="1" hidden="1" customWidth="1"/>
    <col min="6572" max="6572" width="9.140625" style="1"/>
    <col min="6573" max="6579" width="0" style="1" hidden="1" customWidth="1"/>
    <col min="6580" max="6580" width="9.140625" style="1"/>
    <col min="6581" max="6587" width="0" style="1" hidden="1" customWidth="1"/>
    <col min="6588" max="6588" width="9.140625" style="1"/>
    <col min="6589" max="6595" width="0" style="1" hidden="1" customWidth="1"/>
    <col min="6596" max="6596" width="9.140625" style="1"/>
    <col min="6597" max="6603" width="0" style="1" hidden="1" customWidth="1"/>
    <col min="6604" max="6604" width="9.140625" style="1"/>
    <col min="6605" max="6611" width="0" style="1" hidden="1" customWidth="1"/>
    <col min="6612" max="6612" width="9.140625" style="1"/>
    <col min="6613" max="6619" width="0" style="1" hidden="1" customWidth="1"/>
    <col min="6620" max="6620" width="9.140625" style="1"/>
    <col min="6621" max="6627" width="0" style="1" hidden="1" customWidth="1"/>
    <col min="6628" max="6628" width="9.140625" style="1"/>
    <col min="6629" max="6635" width="0" style="1" hidden="1" customWidth="1"/>
    <col min="6636" max="6656" width="9.140625" style="1"/>
    <col min="6657" max="6659" width="1.42578125" style="1" customWidth="1"/>
    <col min="6660" max="6660" width="9.140625" style="1" customWidth="1"/>
    <col min="6661" max="6667" width="0" style="1" hidden="1" customWidth="1"/>
    <col min="6668" max="6668" width="9.140625" style="1" customWidth="1"/>
    <col min="6669" max="6675" width="0" style="1" hidden="1" customWidth="1"/>
    <col min="6676" max="6676" width="9.140625" style="1" customWidth="1"/>
    <col min="6677" max="6683" width="0" style="1" hidden="1" customWidth="1"/>
    <col min="6684" max="6684" width="9.140625" style="1"/>
    <col min="6685" max="6691" width="0" style="1" hidden="1" customWidth="1"/>
    <col min="6692" max="6692" width="9.140625" style="1"/>
    <col min="6693" max="6699" width="0" style="1" hidden="1" customWidth="1"/>
    <col min="6700" max="6700" width="9.140625" style="1"/>
    <col min="6701" max="6707" width="0" style="1" hidden="1" customWidth="1"/>
    <col min="6708" max="6708" width="9.140625" style="1"/>
    <col min="6709" max="6715" width="0" style="1" hidden="1" customWidth="1"/>
    <col min="6716" max="6716" width="9.140625" style="1"/>
    <col min="6717" max="6723" width="0" style="1" hidden="1" customWidth="1"/>
    <col min="6724" max="6724" width="9.140625" style="1"/>
    <col min="6725" max="6731" width="0" style="1" hidden="1" customWidth="1"/>
    <col min="6732" max="6732" width="9.140625" style="1"/>
    <col min="6733" max="6739" width="0" style="1" hidden="1" customWidth="1"/>
    <col min="6740" max="6740" width="9.140625" style="1"/>
    <col min="6741" max="6747" width="0" style="1" hidden="1" customWidth="1"/>
    <col min="6748" max="6748" width="9.140625" style="1"/>
    <col min="6749" max="6755" width="0" style="1" hidden="1" customWidth="1"/>
    <col min="6756" max="6756" width="9.140625" style="1"/>
    <col min="6757" max="6763" width="0" style="1" hidden="1" customWidth="1"/>
    <col min="6764" max="6764" width="9.140625" style="1"/>
    <col min="6765" max="6771" width="0" style="1" hidden="1" customWidth="1"/>
    <col min="6772" max="6772" width="9.140625" style="1"/>
    <col min="6773" max="6779" width="0" style="1" hidden="1" customWidth="1"/>
    <col min="6780" max="6780" width="9.140625" style="1"/>
    <col min="6781" max="6787" width="0" style="1" hidden="1" customWidth="1"/>
    <col min="6788" max="6788" width="9.140625" style="1"/>
    <col min="6789" max="6795" width="0" style="1" hidden="1" customWidth="1"/>
    <col min="6796" max="6796" width="9.140625" style="1"/>
    <col min="6797" max="6803" width="0" style="1" hidden="1" customWidth="1"/>
    <col min="6804" max="6804" width="9.140625" style="1"/>
    <col min="6805" max="6811" width="0" style="1" hidden="1" customWidth="1"/>
    <col min="6812" max="6812" width="9.140625" style="1"/>
    <col min="6813" max="6819" width="0" style="1" hidden="1" customWidth="1"/>
    <col min="6820" max="6820" width="9.140625" style="1"/>
    <col min="6821" max="6827" width="0" style="1" hidden="1" customWidth="1"/>
    <col min="6828" max="6828" width="9.140625" style="1"/>
    <col min="6829" max="6835" width="0" style="1" hidden="1" customWidth="1"/>
    <col min="6836" max="6836" width="9.140625" style="1"/>
    <col min="6837" max="6843" width="0" style="1" hidden="1" customWidth="1"/>
    <col min="6844" max="6844" width="9.140625" style="1"/>
    <col min="6845" max="6851" width="0" style="1" hidden="1" customWidth="1"/>
    <col min="6852" max="6852" width="9.140625" style="1"/>
    <col min="6853" max="6859" width="0" style="1" hidden="1" customWidth="1"/>
    <col min="6860" max="6860" width="9.140625" style="1"/>
    <col min="6861" max="6867" width="0" style="1" hidden="1" customWidth="1"/>
    <col min="6868" max="6868" width="9.140625" style="1"/>
    <col min="6869" max="6875" width="0" style="1" hidden="1" customWidth="1"/>
    <col min="6876" max="6876" width="9.140625" style="1"/>
    <col min="6877" max="6883" width="0" style="1" hidden="1" customWidth="1"/>
    <col min="6884" max="6884" width="9.140625" style="1"/>
    <col min="6885" max="6891" width="0" style="1" hidden="1" customWidth="1"/>
    <col min="6892" max="6912" width="9.140625" style="1"/>
    <col min="6913" max="6915" width="1.42578125" style="1" customWidth="1"/>
    <col min="6916" max="6916" width="9.140625" style="1" customWidth="1"/>
    <col min="6917" max="6923" width="0" style="1" hidden="1" customWidth="1"/>
    <col min="6924" max="6924" width="9.140625" style="1" customWidth="1"/>
    <col min="6925" max="6931" width="0" style="1" hidden="1" customWidth="1"/>
    <col min="6932" max="6932" width="9.140625" style="1" customWidth="1"/>
    <col min="6933" max="6939" width="0" style="1" hidden="1" customWidth="1"/>
    <col min="6940" max="6940" width="9.140625" style="1"/>
    <col min="6941" max="6947" width="0" style="1" hidden="1" customWidth="1"/>
    <col min="6948" max="6948" width="9.140625" style="1"/>
    <col min="6949" max="6955" width="0" style="1" hidden="1" customWidth="1"/>
    <col min="6956" max="6956" width="9.140625" style="1"/>
    <col min="6957" max="6963" width="0" style="1" hidden="1" customWidth="1"/>
    <col min="6964" max="6964" width="9.140625" style="1"/>
    <col min="6965" max="6971" width="0" style="1" hidden="1" customWidth="1"/>
    <col min="6972" max="6972" width="9.140625" style="1"/>
    <col min="6973" max="6979" width="0" style="1" hidden="1" customWidth="1"/>
    <col min="6980" max="6980" width="9.140625" style="1"/>
    <col min="6981" max="6987" width="0" style="1" hidden="1" customWidth="1"/>
    <col min="6988" max="6988" width="9.140625" style="1"/>
    <col min="6989" max="6995" width="0" style="1" hidden="1" customWidth="1"/>
    <col min="6996" max="6996" width="9.140625" style="1"/>
    <col min="6997" max="7003" width="0" style="1" hidden="1" customWidth="1"/>
    <col min="7004" max="7004" width="9.140625" style="1"/>
    <col min="7005" max="7011" width="0" style="1" hidden="1" customWidth="1"/>
    <col min="7012" max="7012" width="9.140625" style="1"/>
    <col min="7013" max="7019" width="0" style="1" hidden="1" customWidth="1"/>
    <col min="7020" max="7020" width="9.140625" style="1"/>
    <col min="7021" max="7027" width="0" style="1" hidden="1" customWidth="1"/>
    <col min="7028" max="7028" width="9.140625" style="1"/>
    <col min="7029" max="7035" width="0" style="1" hidden="1" customWidth="1"/>
    <col min="7036" max="7036" width="9.140625" style="1"/>
    <col min="7037" max="7043" width="0" style="1" hidden="1" customWidth="1"/>
    <col min="7044" max="7044" width="9.140625" style="1"/>
    <col min="7045" max="7051" width="0" style="1" hidden="1" customWidth="1"/>
    <col min="7052" max="7052" width="9.140625" style="1"/>
    <col min="7053" max="7059" width="0" style="1" hidden="1" customWidth="1"/>
    <col min="7060" max="7060" width="9.140625" style="1"/>
    <col min="7061" max="7067" width="0" style="1" hidden="1" customWidth="1"/>
    <col min="7068" max="7068" width="9.140625" style="1"/>
    <col min="7069" max="7075" width="0" style="1" hidden="1" customWidth="1"/>
    <col min="7076" max="7076" width="9.140625" style="1"/>
    <col min="7077" max="7083" width="0" style="1" hidden="1" customWidth="1"/>
    <col min="7084" max="7084" width="9.140625" style="1"/>
    <col min="7085" max="7091" width="0" style="1" hidden="1" customWidth="1"/>
    <col min="7092" max="7092" width="9.140625" style="1"/>
    <col min="7093" max="7099" width="0" style="1" hidden="1" customWidth="1"/>
    <col min="7100" max="7100" width="9.140625" style="1"/>
    <col min="7101" max="7107" width="0" style="1" hidden="1" customWidth="1"/>
    <col min="7108" max="7108" width="9.140625" style="1"/>
    <col min="7109" max="7115" width="0" style="1" hidden="1" customWidth="1"/>
    <col min="7116" max="7116" width="9.140625" style="1"/>
    <col min="7117" max="7123" width="0" style="1" hidden="1" customWidth="1"/>
    <col min="7124" max="7124" width="9.140625" style="1"/>
    <col min="7125" max="7131" width="0" style="1" hidden="1" customWidth="1"/>
    <col min="7132" max="7132" width="9.140625" style="1"/>
    <col min="7133" max="7139" width="0" style="1" hidden="1" customWidth="1"/>
    <col min="7140" max="7140" width="9.140625" style="1"/>
    <col min="7141" max="7147" width="0" style="1" hidden="1" customWidth="1"/>
    <col min="7148" max="7168" width="9.140625" style="1"/>
    <col min="7169" max="7171" width="1.42578125" style="1" customWidth="1"/>
    <col min="7172" max="7172" width="9.140625" style="1" customWidth="1"/>
    <col min="7173" max="7179" width="0" style="1" hidden="1" customWidth="1"/>
    <col min="7180" max="7180" width="9.140625" style="1" customWidth="1"/>
    <col min="7181" max="7187" width="0" style="1" hidden="1" customWidth="1"/>
    <col min="7188" max="7188" width="9.140625" style="1" customWidth="1"/>
    <col min="7189" max="7195" width="0" style="1" hidden="1" customWidth="1"/>
    <col min="7196" max="7196" width="9.140625" style="1"/>
    <col min="7197" max="7203" width="0" style="1" hidden="1" customWidth="1"/>
    <col min="7204" max="7204" width="9.140625" style="1"/>
    <col min="7205" max="7211" width="0" style="1" hidden="1" customWidth="1"/>
    <col min="7212" max="7212" width="9.140625" style="1"/>
    <col min="7213" max="7219" width="0" style="1" hidden="1" customWidth="1"/>
    <col min="7220" max="7220" width="9.140625" style="1"/>
    <col min="7221" max="7227" width="0" style="1" hidden="1" customWidth="1"/>
    <col min="7228" max="7228" width="9.140625" style="1"/>
    <col min="7229" max="7235" width="0" style="1" hidden="1" customWidth="1"/>
    <col min="7236" max="7236" width="9.140625" style="1"/>
    <col min="7237" max="7243" width="0" style="1" hidden="1" customWidth="1"/>
    <col min="7244" max="7244" width="9.140625" style="1"/>
    <col min="7245" max="7251" width="0" style="1" hidden="1" customWidth="1"/>
    <col min="7252" max="7252" width="9.140625" style="1"/>
    <col min="7253" max="7259" width="0" style="1" hidden="1" customWidth="1"/>
    <col min="7260" max="7260" width="9.140625" style="1"/>
    <col min="7261" max="7267" width="0" style="1" hidden="1" customWidth="1"/>
    <col min="7268" max="7268" width="9.140625" style="1"/>
    <col min="7269" max="7275" width="0" style="1" hidden="1" customWidth="1"/>
    <col min="7276" max="7276" width="9.140625" style="1"/>
    <col min="7277" max="7283" width="0" style="1" hidden="1" customWidth="1"/>
    <col min="7284" max="7284" width="9.140625" style="1"/>
    <col min="7285" max="7291" width="0" style="1" hidden="1" customWidth="1"/>
    <col min="7292" max="7292" width="9.140625" style="1"/>
    <col min="7293" max="7299" width="0" style="1" hidden="1" customWidth="1"/>
    <col min="7300" max="7300" width="9.140625" style="1"/>
    <col min="7301" max="7307" width="0" style="1" hidden="1" customWidth="1"/>
    <col min="7308" max="7308" width="9.140625" style="1"/>
    <col min="7309" max="7315" width="0" style="1" hidden="1" customWidth="1"/>
    <col min="7316" max="7316" width="9.140625" style="1"/>
    <col min="7317" max="7323" width="0" style="1" hidden="1" customWidth="1"/>
    <col min="7324" max="7324" width="9.140625" style="1"/>
    <col min="7325" max="7331" width="0" style="1" hidden="1" customWidth="1"/>
    <col min="7332" max="7332" width="9.140625" style="1"/>
    <col min="7333" max="7339" width="0" style="1" hidden="1" customWidth="1"/>
    <col min="7340" max="7340" width="9.140625" style="1"/>
    <col min="7341" max="7347" width="0" style="1" hidden="1" customWidth="1"/>
    <col min="7348" max="7348" width="9.140625" style="1"/>
    <col min="7349" max="7355" width="0" style="1" hidden="1" customWidth="1"/>
    <col min="7356" max="7356" width="9.140625" style="1"/>
    <col min="7357" max="7363" width="0" style="1" hidden="1" customWidth="1"/>
    <col min="7364" max="7364" width="9.140625" style="1"/>
    <col min="7365" max="7371" width="0" style="1" hidden="1" customWidth="1"/>
    <col min="7372" max="7372" width="9.140625" style="1"/>
    <col min="7373" max="7379" width="0" style="1" hidden="1" customWidth="1"/>
    <col min="7380" max="7380" width="9.140625" style="1"/>
    <col min="7381" max="7387" width="0" style="1" hidden="1" customWidth="1"/>
    <col min="7388" max="7388" width="9.140625" style="1"/>
    <col min="7389" max="7395" width="0" style="1" hidden="1" customWidth="1"/>
    <col min="7396" max="7396" width="9.140625" style="1"/>
    <col min="7397" max="7403" width="0" style="1" hidden="1" customWidth="1"/>
    <col min="7404" max="7424" width="9.140625" style="1"/>
    <col min="7425" max="7427" width="1.42578125" style="1" customWidth="1"/>
    <col min="7428" max="7428" width="9.140625" style="1" customWidth="1"/>
    <col min="7429" max="7435" width="0" style="1" hidden="1" customWidth="1"/>
    <col min="7436" max="7436" width="9.140625" style="1" customWidth="1"/>
    <col min="7437" max="7443" width="0" style="1" hidden="1" customWidth="1"/>
    <col min="7444" max="7444" width="9.140625" style="1" customWidth="1"/>
    <col min="7445" max="7451" width="0" style="1" hidden="1" customWidth="1"/>
    <col min="7452" max="7452" width="9.140625" style="1"/>
    <col min="7453" max="7459" width="0" style="1" hidden="1" customWidth="1"/>
    <col min="7460" max="7460" width="9.140625" style="1"/>
    <col min="7461" max="7467" width="0" style="1" hidden="1" customWidth="1"/>
    <col min="7468" max="7468" width="9.140625" style="1"/>
    <col min="7469" max="7475" width="0" style="1" hidden="1" customWidth="1"/>
    <col min="7476" max="7476" width="9.140625" style="1"/>
    <col min="7477" max="7483" width="0" style="1" hidden="1" customWidth="1"/>
    <col min="7484" max="7484" width="9.140625" style="1"/>
    <col min="7485" max="7491" width="0" style="1" hidden="1" customWidth="1"/>
    <col min="7492" max="7492" width="9.140625" style="1"/>
    <col min="7493" max="7499" width="0" style="1" hidden="1" customWidth="1"/>
    <col min="7500" max="7500" width="9.140625" style="1"/>
    <col min="7501" max="7507" width="0" style="1" hidden="1" customWidth="1"/>
    <col min="7508" max="7508" width="9.140625" style="1"/>
    <col min="7509" max="7515" width="0" style="1" hidden="1" customWidth="1"/>
    <col min="7516" max="7516" width="9.140625" style="1"/>
    <col min="7517" max="7523" width="0" style="1" hidden="1" customWidth="1"/>
    <col min="7524" max="7524" width="9.140625" style="1"/>
    <col min="7525" max="7531" width="0" style="1" hidden="1" customWidth="1"/>
    <col min="7532" max="7532" width="9.140625" style="1"/>
    <col min="7533" max="7539" width="0" style="1" hidden="1" customWidth="1"/>
    <col min="7540" max="7540" width="9.140625" style="1"/>
    <col min="7541" max="7547" width="0" style="1" hidden="1" customWidth="1"/>
    <col min="7548" max="7548" width="9.140625" style="1"/>
    <col min="7549" max="7555" width="0" style="1" hidden="1" customWidth="1"/>
    <col min="7556" max="7556" width="9.140625" style="1"/>
    <col min="7557" max="7563" width="0" style="1" hidden="1" customWidth="1"/>
    <col min="7564" max="7564" width="9.140625" style="1"/>
    <col min="7565" max="7571" width="0" style="1" hidden="1" customWidth="1"/>
    <col min="7572" max="7572" width="9.140625" style="1"/>
    <col min="7573" max="7579" width="0" style="1" hidden="1" customWidth="1"/>
    <col min="7580" max="7580" width="9.140625" style="1"/>
    <col min="7581" max="7587" width="0" style="1" hidden="1" customWidth="1"/>
    <col min="7588" max="7588" width="9.140625" style="1"/>
    <col min="7589" max="7595" width="0" style="1" hidden="1" customWidth="1"/>
    <col min="7596" max="7596" width="9.140625" style="1"/>
    <col min="7597" max="7603" width="0" style="1" hidden="1" customWidth="1"/>
    <col min="7604" max="7604" width="9.140625" style="1"/>
    <col min="7605" max="7611" width="0" style="1" hidden="1" customWidth="1"/>
    <col min="7612" max="7612" width="9.140625" style="1"/>
    <col min="7613" max="7619" width="0" style="1" hidden="1" customWidth="1"/>
    <col min="7620" max="7620" width="9.140625" style="1"/>
    <col min="7621" max="7627" width="0" style="1" hidden="1" customWidth="1"/>
    <col min="7628" max="7628" width="9.140625" style="1"/>
    <col min="7629" max="7635" width="0" style="1" hidden="1" customWidth="1"/>
    <col min="7636" max="7636" width="9.140625" style="1"/>
    <col min="7637" max="7643" width="0" style="1" hidden="1" customWidth="1"/>
    <col min="7644" max="7644" width="9.140625" style="1"/>
    <col min="7645" max="7651" width="0" style="1" hidden="1" customWidth="1"/>
    <col min="7652" max="7652" width="9.140625" style="1"/>
    <col min="7653" max="7659" width="0" style="1" hidden="1" customWidth="1"/>
    <col min="7660" max="7680" width="9.140625" style="1"/>
    <col min="7681" max="7683" width="1.42578125" style="1" customWidth="1"/>
    <col min="7684" max="7684" width="9.140625" style="1" customWidth="1"/>
    <col min="7685" max="7691" width="0" style="1" hidden="1" customWidth="1"/>
    <col min="7692" max="7692" width="9.140625" style="1" customWidth="1"/>
    <col min="7693" max="7699" width="0" style="1" hidden="1" customWidth="1"/>
    <col min="7700" max="7700" width="9.140625" style="1" customWidth="1"/>
    <col min="7701" max="7707" width="0" style="1" hidden="1" customWidth="1"/>
    <col min="7708" max="7708" width="9.140625" style="1"/>
    <col min="7709" max="7715" width="0" style="1" hidden="1" customWidth="1"/>
    <col min="7716" max="7716" width="9.140625" style="1"/>
    <col min="7717" max="7723" width="0" style="1" hidden="1" customWidth="1"/>
    <col min="7724" max="7724" width="9.140625" style="1"/>
    <col min="7725" max="7731" width="0" style="1" hidden="1" customWidth="1"/>
    <col min="7732" max="7732" width="9.140625" style="1"/>
    <col min="7733" max="7739" width="0" style="1" hidden="1" customWidth="1"/>
    <col min="7740" max="7740" width="9.140625" style="1"/>
    <col min="7741" max="7747" width="0" style="1" hidden="1" customWidth="1"/>
    <col min="7748" max="7748" width="9.140625" style="1"/>
    <col min="7749" max="7755" width="0" style="1" hidden="1" customWidth="1"/>
    <col min="7756" max="7756" width="9.140625" style="1"/>
    <col min="7757" max="7763" width="0" style="1" hidden="1" customWidth="1"/>
    <col min="7764" max="7764" width="9.140625" style="1"/>
    <col min="7765" max="7771" width="0" style="1" hidden="1" customWidth="1"/>
    <col min="7772" max="7772" width="9.140625" style="1"/>
    <col min="7773" max="7779" width="0" style="1" hidden="1" customWidth="1"/>
    <col min="7780" max="7780" width="9.140625" style="1"/>
    <col min="7781" max="7787" width="0" style="1" hidden="1" customWidth="1"/>
    <col min="7788" max="7788" width="9.140625" style="1"/>
    <col min="7789" max="7795" width="0" style="1" hidden="1" customWidth="1"/>
    <col min="7796" max="7796" width="9.140625" style="1"/>
    <col min="7797" max="7803" width="0" style="1" hidden="1" customWidth="1"/>
    <col min="7804" max="7804" width="9.140625" style="1"/>
    <col min="7805" max="7811" width="0" style="1" hidden="1" customWidth="1"/>
    <col min="7812" max="7812" width="9.140625" style="1"/>
    <col min="7813" max="7819" width="0" style="1" hidden="1" customWidth="1"/>
    <col min="7820" max="7820" width="9.140625" style="1"/>
    <col min="7821" max="7827" width="0" style="1" hidden="1" customWidth="1"/>
    <col min="7828" max="7828" width="9.140625" style="1"/>
    <col min="7829" max="7835" width="0" style="1" hidden="1" customWidth="1"/>
    <col min="7836" max="7836" width="9.140625" style="1"/>
    <col min="7837" max="7843" width="0" style="1" hidden="1" customWidth="1"/>
    <col min="7844" max="7844" width="9.140625" style="1"/>
    <col min="7845" max="7851" width="0" style="1" hidden="1" customWidth="1"/>
    <col min="7852" max="7852" width="9.140625" style="1"/>
    <col min="7853" max="7859" width="0" style="1" hidden="1" customWidth="1"/>
    <col min="7860" max="7860" width="9.140625" style="1"/>
    <col min="7861" max="7867" width="0" style="1" hidden="1" customWidth="1"/>
    <col min="7868" max="7868" width="9.140625" style="1"/>
    <col min="7869" max="7875" width="0" style="1" hidden="1" customWidth="1"/>
    <col min="7876" max="7876" width="9.140625" style="1"/>
    <col min="7877" max="7883" width="0" style="1" hidden="1" customWidth="1"/>
    <col min="7884" max="7884" width="9.140625" style="1"/>
    <col min="7885" max="7891" width="0" style="1" hidden="1" customWidth="1"/>
    <col min="7892" max="7892" width="9.140625" style="1"/>
    <col min="7893" max="7899" width="0" style="1" hidden="1" customWidth="1"/>
    <col min="7900" max="7900" width="9.140625" style="1"/>
    <col min="7901" max="7907" width="0" style="1" hidden="1" customWidth="1"/>
    <col min="7908" max="7908" width="9.140625" style="1"/>
    <col min="7909" max="7915" width="0" style="1" hidden="1" customWidth="1"/>
    <col min="7916" max="7936" width="9.140625" style="1"/>
    <col min="7937" max="7939" width="1.42578125" style="1" customWidth="1"/>
    <col min="7940" max="7940" width="9.140625" style="1" customWidth="1"/>
    <col min="7941" max="7947" width="0" style="1" hidden="1" customWidth="1"/>
    <col min="7948" max="7948" width="9.140625" style="1" customWidth="1"/>
    <col min="7949" max="7955" width="0" style="1" hidden="1" customWidth="1"/>
    <col min="7956" max="7956" width="9.140625" style="1" customWidth="1"/>
    <col min="7957" max="7963" width="0" style="1" hidden="1" customWidth="1"/>
    <col min="7964" max="7964" width="9.140625" style="1"/>
    <col min="7965" max="7971" width="0" style="1" hidden="1" customWidth="1"/>
    <col min="7972" max="7972" width="9.140625" style="1"/>
    <col min="7973" max="7979" width="0" style="1" hidden="1" customWidth="1"/>
    <col min="7980" max="7980" width="9.140625" style="1"/>
    <col min="7981" max="7987" width="0" style="1" hidden="1" customWidth="1"/>
    <col min="7988" max="7988" width="9.140625" style="1"/>
    <col min="7989" max="7995" width="0" style="1" hidden="1" customWidth="1"/>
    <col min="7996" max="7996" width="9.140625" style="1"/>
    <col min="7997" max="8003" width="0" style="1" hidden="1" customWidth="1"/>
    <col min="8004" max="8004" width="9.140625" style="1"/>
    <col min="8005" max="8011" width="0" style="1" hidden="1" customWidth="1"/>
    <col min="8012" max="8012" width="9.140625" style="1"/>
    <col min="8013" max="8019" width="0" style="1" hidden="1" customWidth="1"/>
    <col min="8020" max="8020" width="9.140625" style="1"/>
    <col min="8021" max="8027" width="0" style="1" hidden="1" customWidth="1"/>
    <col min="8028" max="8028" width="9.140625" style="1"/>
    <col min="8029" max="8035" width="0" style="1" hidden="1" customWidth="1"/>
    <col min="8036" max="8036" width="9.140625" style="1"/>
    <col min="8037" max="8043" width="0" style="1" hidden="1" customWidth="1"/>
    <col min="8044" max="8044" width="9.140625" style="1"/>
    <col min="8045" max="8051" width="0" style="1" hidden="1" customWidth="1"/>
    <col min="8052" max="8052" width="9.140625" style="1"/>
    <col min="8053" max="8059" width="0" style="1" hidden="1" customWidth="1"/>
    <col min="8060" max="8060" width="9.140625" style="1"/>
    <col min="8061" max="8067" width="0" style="1" hidden="1" customWidth="1"/>
    <col min="8068" max="8068" width="9.140625" style="1"/>
    <col min="8069" max="8075" width="0" style="1" hidden="1" customWidth="1"/>
    <col min="8076" max="8076" width="9.140625" style="1"/>
    <col min="8077" max="8083" width="0" style="1" hidden="1" customWidth="1"/>
    <col min="8084" max="8084" width="9.140625" style="1"/>
    <col min="8085" max="8091" width="0" style="1" hidden="1" customWidth="1"/>
    <col min="8092" max="8092" width="9.140625" style="1"/>
    <col min="8093" max="8099" width="0" style="1" hidden="1" customWidth="1"/>
    <col min="8100" max="8100" width="9.140625" style="1"/>
    <col min="8101" max="8107" width="0" style="1" hidden="1" customWidth="1"/>
    <col min="8108" max="8108" width="9.140625" style="1"/>
    <col min="8109" max="8115" width="0" style="1" hidden="1" customWidth="1"/>
    <col min="8116" max="8116" width="9.140625" style="1"/>
    <col min="8117" max="8123" width="0" style="1" hidden="1" customWidth="1"/>
    <col min="8124" max="8124" width="9.140625" style="1"/>
    <col min="8125" max="8131" width="0" style="1" hidden="1" customWidth="1"/>
    <col min="8132" max="8132" width="9.140625" style="1"/>
    <col min="8133" max="8139" width="0" style="1" hidden="1" customWidth="1"/>
    <col min="8140" max="8140" width="9.140625" style="1"/>
    <col min="8141" max="8147" width="0" style="1" hidden="1" customWidth="1"/>
    <col min="8148" max="8148" width="9.140625" style="1"/>
    <col min="8149" max="8155" width="0" style="1" hidden="1" customWidth="1"/>
    <col min="8156" max="8156" width="9.140625" style="1"/>
    <col min="8157" max="8163" width="0" style="1" hidden="1" customWidth="1"/>
    <col min="8164" max="8164" width="9.140625" style="1"/>
    <col min="8165" max="8171" width="0" style="1" hidden="1" customWidth="1"/>
    <col min="8172" max="8192" width="9.140625" style="1"/>
    <col min="8193" max="8195" width="1.42578125" style="1" customWidth="1"/>
    <col min="8196" max="8196" width="9.140625" style="1" customWidth="1"/>
    <col min="8197" max="8203" width="0" style="1" hidden="1" customWidth="1"/>
    <col min="8204" max="8204" width="9.140625" style="1" customWidth="1"/>
    <col min="8205" max="8211" width="0" style="1" hidden="1" customWidth="1"/>
    <col min="8212" max="8212" width="9.140625" style="1" customWidth="1"/>
    <col min="8213" max="8219" width="0" style="1" hidden="1" customWidth="1"/>
    <col min="8220" max="8220" width="9.140625" style="1"/>
    <col min="8221" max="8227" width="0" style="1" hidden="1" customWidth="1"/>
    <col min="8228" max="8228" width="9.140625" style="1"/>
    <col min="8229" max="8235" width="0" style="1" hidden="1" customWidth="1"/>
    <col min="8236" max="8236" width="9.140625" style="1"/>
    <col min="8237" max="8243" width="0" style="1" hidden="1" customWidth="1"/>
    <col min="8244" max="8244" width="9.140625" style="1"/>
    <col min="8245" max="8251" width="0" style="1" hidden="1" customWidth="1"/>
    <col min="8252" max="8252" width="9.140625" style="1"/>
    <col min="8253" max="8259" width="0" style="1" hidden="1" customWidth="1"/>
    <col min="8260" max="8260" width="9.140625" style="1"/>
    <col min="8261" max="8267" width="0" style="1" hidden="1" customWidth="1"/>
    <col min="8268" max="8268" width="9.140625" style="1"/>
    <col min="8269" max="8275" width="0" style="1" hidden="1" customWidth="1"/>
    <col min="8276" max="8276" width="9.140625" style="1"/>
    <col min="8277" max="8283" width="0" style="1" hidden="1" customWidth="1"/>
    <col min="8284" max="8284" width="9.140625" style="1"/>
    <col min="8285" max="8291" width="0" style="1" hidden="1" customWidth="1"/>
    <col min="8292" max="8292" width="9.140625" style="1"/>
    <col min="8293" max="8299" width="0" style="1" hidden="1" customWidth="1"/>
    <col min="8300" max="8300" width="9.140625" style="1"/>
    <col min="8301" max="8307" width="0" style="1" hidden="1" customWidth="1"/>
    <col min="8308" max="8308" width="9.140625" style="1"/>
    <col min="8309" max="8315" width="0" style="1" hidden="1" customWidth="1"/>
    <col min="8316" max="8316" width="9.140625" style="1"/>
    <col min="8317" max="8323" width="0" style="1" hidden="1" customWidth="1"/>
    <col min="8324" max="8324" width="9.140625" style="1"/>
    <col min="8325" max="8331" width="0" style="1" hidden="1" customWidth="1"/>
    <col min="8332" max="8332" width="9.140625" style="1"/>
    <col min="8333" max="8339" width="0" style="1" hidden="1" customWidth="1"/>
    <col min="8340" max="8340" width="9.140625" style="1"/>
    <col min="8341" max="8347" width="0" style="1" hidden="1" customWidth="1"/>
    <col min="8348" max="8348" width="9.140625" style="1"/>
    <col min="8349" max="8355" width="0" style="1" hidden="1" customWidth="1"/>
    <col min="8356" max="8356" width="9.140625" style="1"/>
    <col min="8357" max="8363" width="0" style="1" hidden="1" customWidth="1"/>
    <col min="8364" max="8364" width="9.140625" style="1"/>
    <col min="8365" max="8371" width="0" style="1" hidden="1" customWidth="1"/>
    <col min="8372" max="8372" width="9.140625" style="1"/>
    <col min="8373" max="8379" width="0" style="1" hidden="1" customWidth="1"/>
    <col min="8380" max="8380" width="9.140625" style="1"/>
    <col min="8381" max="8387" width="0" style="1" hidden="1" customWidth="1"/>
    <col min="8388" max="8388" width="9.140625" style="1"/>
    <col min="8389" max="8395" width="0" style="1" hidden="1" customWidth="1"/>
    <col min="8396" max="8396" width="9.140625" style="1"/>
    <col min="8397" max="8403" width="0" style="1" hidden="1" customWidth="1"/>
    <col min="8404" max="8404" width="9.140625" style="1"/>
    <col min="8405" max="8411" width="0" style="1" hidden="1" customWidth="1"/>
    <col min="8412" max="8412" width="9.140625" style="1"/>
    <col min="8413" max="8419" width="0" style="1" hidden="1" customWidth="1"/>
    <col min="8420" max="8420" width="9.140625" style="1"/>
    <col min="8421" max="8427" width="0" style="1" hidden="1" customWidth="1"/>
    <col min="8428" max="8448" width="9.140625" style="1"/>
    <col min="8449" max="8451" width="1.42578125" style="1" customWidth="1"/>
    <col min="8452" max="8452" width="9.140625" style="1" customWidth="1"/>
    <col min="8453" max="8459" width="0" style="1" hidden="1" customWidth="1"/>
    <col min="8460" max="8460" width="9.140625" style="1" customWidth="1"/>
    <col min="8461" max="8467" width="0" style="1" hidden="1" customWidth="1"/>
    <col min="8468" max="8468" width="9.140625" style="1" customWidth="1"/>
    <col min="8469" max="8475" width="0" style="1" hidden="1" customWidth="1"/>
    <col min="8476" max="8476" width="9.140625" style="1"/>
    <col min="8477" max="8483" width="0" style="1" hidden="1" customWidth="1"/>
    <col min="8484" max="8484" width="9.140625" style="1"/>
    <col min="8485" max="8491" width="0" style="1" hidden="1" customWidth="1"/>
    <col min="8492" max="8492" width="9.140625" style="1"/>
    <col min="8493" max="8499" width="0" style="1" hidden="1" customWidth="1"/>
    <col min="8500" max="8500" width="9.140625" style="1"/>
    <col min="8501" max="8507" width="0" style="1" hidden="1" customWidth="1"/>
    <col min="8508" max="8508" width="9.140625" style="1"/>
    <col min="8509" max="8515" width="0" style="1" hidden="1" customWidth="1"/>
    <col min="8516" max="8516" width="9.140625" style="1"/>
    <col min="8517" max="8523" width="0" style="1" hidden="1" customWidth="1"/>
    <col min="8524" max="8524" width="9.140625" style="1"/>
    <col min="8525" max="8531" width="0" style="1" hidden="1" customWidth="1"/>
    <col min="8532" max="8532" width="9.140625" style="1"/>
    <col min="8533" max="8539" width="0" style="1" hidden="1" customWidth="1"/>
    <col min="8540" max="8540" width="9.140625" style="1"/>
    <col min="8541" max="8547" width="0" style="1" hidden="1" customWidth="1"/>
    <col min="8548" max="8548" width="9.140625" style="1"/>
    <col min="8549" max="8555" width="0" style="1" hidden="1" customWidth="1"/>
    <col min="8556" max="8556" width="9.140625" style="1"/>
    <col min="8557" max="8563" width="0" style="1" hidden="1" customWidth="1"/>
    <col min="8564" max="8564" width="9.140625" style="1"/>
    <col min="8565" max="8571" width="0" style="1" hidden="1" customWidth="1"/>
    <col min="8572" max="8572" width="9.140625" style="1"/>
    <col min="8573" max="8579" width="0" style="1" hidden="1" customWidth="1"/>
    <col min="8580" max="8580" width="9.140625" style="1"/>
    <col min="8581" max="8587" width="0" style="1" hidden="1" customWidth="1"/>
    <col min="8588" max="8588" width="9.140625" style="1"/>
    <col min="8589" max="8595" width="0" style="1" hidden="1" customWidth="1"/>
    <col min="8596" max="8596" width="9.140625" style="1"/>
    <col min="8597" max="8603" width="0" style="1" hidden="1" customWidth="1"/>
    <col min="8604" max="8604" width="9.140625" style="1"/>
    <col min="8605" max="8611" width="0" style="1" hidden="1" customWidth="1"/>
    <col min="8612" max="8612" width="9.140625" style="1"/>
    <col min="8613" max="8619" width="0" style="1" hidden="1" customWidth="1"/>
    <col min="8620" max="8620" width="9.140625" style="1"/>
    <col min="8621" max="8627" width="0" style="1" hidden="1" customWidth="1"/>
    <col min="8628" max="8628" width="9.140625" style="1"/>
    <col min="8629" max="8635" width="0" style="1" hidden="1" customWidth="1"/>
    <col min="8636" max="8636" width="9.140625" style="1"/>
    <col min="8637" max="8643" width="0" style="1" hidden="1" customWidth="1"/>
    <col min="8644" max="8644" width="9.140625" style="1"/>
    <col min="8645" max="8651" width="0" style="1" hidden="1" customWidth="1"/>
    <col min="8652" max="8652" width="9.140625" style="1"/>
    <col min="8653" max="8659" width="0" style="1" hidden="1" customWidth="1"/>
    <col min="8660" max="8660" width="9.140625" style="1"/>
    <col min="8661" max="8667" width="0" style="1" hidden="1" customWidth="1"/>
    <col min="8668" max="8668" width="9.140625" style="1"/>
    <col min="8669" max="8675" width="0" style="1" hidden="1" customWidth="1"/>
    <col min="8676" max="8676" width="9.140625" style="1"/>
    <col min="8677" max="8683" width="0" style="1" hidden="1" customWidth="1"/>
    <col min="8684" max="8704" width="9.140625" style="1"/>
    <col min="8705" max="8707" width="1.42578125" style="1" customWidth="1"/>
    <col min="8708" max="8708" width="9.140625" style="1" customWidth="1"/>
    <col min="8709" max="8715" width="0" style="1" hidden="1" customWidth="1"/>
    <col min="8716" max="8716" width="9.140625" style="1" customWidth="1"/>
    <col min="8717" max="8723" width="0" style="1" hidden="1" customWidth="1"/>
    <col min="8724" max="8724" width="9.140625" style="1" customWidth="1"/>
    <col min="8725" max="8731" width="0" style="1" hidden="1" customWidth="1"/>
    <col min="8732" max="8732" width="9.140625" style="1"/>
    <col min="8733" max="8739" width="0" style="1" hidden="1" customWidth="1"/>
    <col min="8740" max="8740" width="9.140625" style="1"/>
    <col min="8741" max="8747" width="0" style="1" hidden="1" customWidth="1"/>
    <col min="8748" max="8748" width="9.140625" style="1"/>
    <col min="8749" max="8755" width="0" style="1" hidden="1" customWidth="1"/>
    <col min="8756" max="8756" width="9.140625" style="1"/>
    <col min="8757" max="8763" width="0" style="1" hidden="1" customWidth="1"/>
    <col min="8764" max="8764" width="9.140625" style="1"/>
    <col min="8765" max="8771" width="0" style="1" hidden="1" customWidth="1"/>
    <col min="8772" max="8772" width="9.140625" style="1"/>
    <col min="8773" max="8779" width="0" style="1" hidden="1" customWidth="1"/>
    <col min="8780" max="8780" width="9.140625" style="1"/>
    <col min="8781" max="8787" width="0" style="1" hidden="1" customWidth="1"/>
    <col min="8788" max="8788" width="9.140625" style="1"/>
    <col min="8789" max="8795" width="0" style="1" hidden="1" customWidth="1"/>
    <col min="8796" max="8796" width="9.140625" style="1"/>
    <col min="8797" max="8803" width="0" style="1" hidden="1" customWidth="1"/>
    <col min="8804" max="8804" width="9.140625" style="1"/>
    <col min="8805" max="8811" width="0" style="1" hidden="1" customWidth="1"/>
    <col min="8812" max="8812" width="9.140625" style="1"/>
    <col min="8813" max="8819" width="0" style="1" hidden="1" customWidth="1"/>
    <col min="8820" max="8820" width="9.140625" style="1"/>
    <col min="8821" max="8827" width="0" style="1" hidden="1" customWidth="1"/>
    <col min="8828" max="8828" width="9.140625" style="1"/>
    <col min="8829" max="8835" width="0" style="1" hidden="1" customWidth="1"/>
    <col min="8836" max="8836" width="9.140625" style="1"/>
    <col min="8837" max="8843" width="0" style="1" hidden="1" customWidth="1"/>
    <col min="8844" max="8844" width="9.140625" style="1"/>
    <col min="8845" max="8851" width="0" style="1" hidden="1" customWidth="1"/>
    <col min="8852" max="8852" width="9.140625" style="1"/>
    <col min="8853" max="8859" width="0" style="1" hidden="1" customWidth="1"/>
    <col min="8860" max="8860" width="9.140625" style="1"/>
    <col min="8861" max="8867" width="0" style="1" hidden="1" customWidth="1"/>
    <col min="8868" max="8868" width="9.140625" style="1"/>
    <col min="8869" max="8875" width="0" style="1" hidden="1" customWidth="1"/>
    <col min="8876" max="8876" width="9.140625" style="1"/>
    <col min="8877" max="8883" width="0" style="1" hidden="1" customWidth="1"/>
    <col min="8884" max="8884" width="9.140625" style="1"/>
    <col min="8885" max="8891" width="0" style="1" hidden="1" customWidth="1"/>
    <col min="8892" max="8892" width="9.140625" style="1"/>
    <col min="8893" max="8899" width="0" style="1" hidden="1" customWidth="1"/>
    <col min="8900" max="8900" width="9.140625" style="1"/>
    <col min="8901" max="8907" width="0" style="1" hidden="1" customWidth="1"/>
    <col min="8908" max="8908" width="9.140625" style="1"/>
    <col min="8909" max="8915" width="0" style="1" hidden="1" customWidth="1"/>
    <col min="8916" max="8916" width="9.140625" style="1"/>
    <col min="8917" max="8923" width="0" style="1" hidden="1" customWidth="1"/>
    <col min="8924" max="8924" width="9.140625" style="1"/>
    <col min="8925" max="8931" width="0" style="1" hidden="1" customWidth="1"/>
    <col min="8932" max="8932" width="9.140625" style="1"/>
    <col min="8933" max="8939" width="0" style="1" hidden="1" customWidth="1"/>
    <col min="8940" max="8960" width="9.140625" style="1"/>
    <col min="8961" max="8963" width="1.42578125" style="1" customWidth="1"/>
    <col min="8964" max="8964" width="9.140625" style="1" customWidth="1"/>
    <col min="8965" max="8971" width="0" style="1" hidden="1" customWidth="1"/>
    <col min="8972" max="8972" width="9.140625" style="1" customWidth="1"/>
    <col min="8973" max="8979" width="0" style="1" hidden="1" customWidth="1"/>
    <col min="8980" max="8980" width="9.140625" style="1" customWidth="1"/>
    <col min="8981" max="8987" width="0" style="1" hidden="1" customWidth="1"/>
    <col min="8988" max="8988" width="9.140625" style="1"/>
    <col min="8989" max="8995" width="0" style="1" hidden="1" customWidth="1"/>
    <col min="8996" max="8996" width="9.140625" style="1"/>
    <col min="8997" max="9003" width="0" style="1" hidden="1" customWidth="1"/>
    <col min="9004" max="9004" width="9.140625" style="1"/>
    <col min="9005" max="9011" width="0" style="1" hidden="1" customWidth="1"/>
    <col min="9012" max="9012" width="9.140625" style="1"/>
    <col min="9013" max="9019" width="0" style="1" hidden="1" customWidth="1"/>
    <col min="9020" max="9020" width="9.140625" style="1"/>
    <col min="9021" max="9027" width="0" style="1" hidden="1" customWidth="1"/>
    <col min="9028" max="9028" width="9.140625" style="1"/>
    <col min="9029" max="9035" width="0" style="1" hidden="1" customWidth="1"/>
    <col min="9036" max="9036" width="9.140625" style="1"/>
    <col min="9037" max="9043" width="0" style="1" hidden="1" customWidth="1"/>
    <col min="9044" max="9044" width="9.140625" style="1"/>
    <col min="9045" max="9051" width="0" style="1" hidden="1" customWidth="1"/>
    <col min="9052" max="9052" width="9.140625" style="1"/>
    <col min="9053" max="9059" width="0" style="1" hidden="1" customWidth="1"/>
    <col min="9060" max="9060" width="9.140625" style="1"/>
    <col min="9061" max="9067" width="0" style="1" hidden="1" customWidth="1"/>
    <col min="9068" max="9068" width="9.140625" style="1"/>
    <col min="9069" max="9075" width="0" style="1" hidden="1" customWidth="1"/>
    <col min="9076" max="9076" width="9.140625" style="1"/>
    <col min="9077" max="9083" width="0" style="1" hidden="1" customWidth="1"/>
    <col min="9084" max="9084" width="9.140625" style="1"/>
    <col min="9085" max="9091" width="0" style="1" hidden="1" customWidth="1"/>
    <col min="9092" max="9092" width="9.140625" style="1"/>
    <col min="9093" max="9099" width="0" style="1" hidden="1" customWidth="1"/>
    <col min="9100" max="9100" width="9.140625" style="1"/>
    <col min="9101" max="9107" width="0" style="1" hidden="1" customWidth="1"/>
    <col min="9108" max="9108" width="9.140625" style="1"/>
    <col min="9109" max="9115" width="0" style="1" hidden="1" customWidth="1"/>
    <col min="9116" max="9116" width="9.140625" style="1"/>
    <col min="9117" max="9123" width="0" style="1" hidden="1" customWidth="1"/>
    <col min="9124" max="9124" width="9.140625" style="1"/>
    <col min="9125" max="9131" width="0" style="1" hidden="1" customWidth="1"/>
    <col min="9132" max="9132" width="9.140625" style="1"/>
    <col min="9133" max="9139" width="0" style="1" hidden="1" customWidth="1"/>
    <col min="9140" max="9140" width="9.140625" style="1"/>
    <col min="9141" max="9147" width="0" style="1" hidden="1" customWidth="1"/>
    <col min="9148" max="9148" width="9.140625" style="1"/>
    <col min="9149" max="9155" width="0" style="1" hidden="1" customWidth="1"/>
    <col min="9156" max="9156" width="9.140625" style="1"/>
    <col min="9157" max="9163" width="0" style="1" hidden="1" customWidth="1"/>
    <col min="9164" max="9164" width="9.140625" style="1"/>
    <col min="9165" max="9171" width="0" style="1" hidden="1" customWidth="1"/>
    <col min="9172" max="9172" width="9.140625" style="1"/>
    <col min="9173" max="9179" width="0" style="1" hidden="1" customWidth="1"/>
    <col min="9180" max="9180" width="9.140625" style="1"/>
    <col min="9181" max="9187" width="0" style="1" hidden="1" customWidth="1"/>
    <col min="9188" max="9188" width="9.140625" style="1"/>
    <col min="9189" max="9195" width="0" style="1" hidden="1" customWidth="1"/>
    <col min="9196" max="9216" width="9.140625" style="1"/>
    <col min="9217" max="9219" width="1.42578125" style="1" customWidth="1"/>
    <col min="9220" max="9220" width="9.140625" style="1" customWidth="1"/>
    <col min="9221" max="9227" width="0" style="1" hidden="1" customWidth="1"/>
    <col min="9228" max="9228" width="9.140625" style="1" customWidth="1"/>
    <col min="9229" max="9235" width="0" style="1" hidden="1" customWidth="1"/>
    <col min="9236" max="9236" width="9.140625" style="1" customWidth="1"/>
    <col min="9237" max="9243" width="0" style="1" hidden="1" customWidth="1"/>
    <col min="9244" max="9244" width="9.140625" style="1"/>
    <col min="9245" max="9251" width="0" style="1" hidden="1" customWidth="1"/>
    <col min="9252" max="9252" width="9.140625" style="1"/>
    <col min="9253" max="9259" width="0" style="1" hidden="1" customWidth="1"/>
    <col min="9260" max="9260" width="9.140625" style="1"/>
    <col min="9261" max="9267" width="0" style="1" hidden="1" customWidth="1"/>
    <col min="9268" max="9268" width="9.140625" style="1"/>
    <col min="9269" max="9275" width="0" style="1" hidden="1" customWidth="1"/>
    <col min="9276" max="9276" width="9.140625" style="1"/>
    <col min="9277" max="9283" width="0" style="1" hidden="1" customWidth="1"/>
    <col min="9284" max="9284" width="9.140625" style="1"/>
    <col min="9285" max="9291" width="0" style="1" hidden="1" customWidth="1"/>
    <col min="9292" max="9292" width="9.140625" style="1"/>
    <col min="9293" max="9299" width="0" style="1" hidden="1" customWidth="1"/>
    <col min="9300" max="9300" width="9.140625" style="1"/>
    <col min="9301" max="9307" width="0" style="1" hidden="1" customWidth="1"/>
    <col min="9308" max="9308" width="9.140625" style="1"/>
    <col min="9309" max="9315" width="0" style="1" hidden="1" customWidth="1"/>
    <col min="9316" max="9316" width="9.140625" style="1"/>
    <col min="9317" max="9323" width="0" style="1" hidden="1" customWidth="1"/>
    <col min="9324" max="9324" width="9.140625" style="1"/>
    <col min="9325" max="9331" width="0" style="1" hidden="1" customWidth="1"/>
    <col min="9332" max="9332" width="9.140625" style="1"/>
    <col min="9333" max="9339" width="0" style="1" hidden="1" customWidth="1"/>
    <col min="9340" max="9340" width="9.140625" style="1"/>
    <col min="9341" max="9347" width="0" style="1" hidden="1" customWidth="1"/>
    <col min="9348" max="9348" width="9.140625" style="1"/>
    <col min="9349" max="9355" width="0" style="1" hidden="1" customWidth="1"/>
    <col min="9356" max="9356" width="9.140625" style="1"/>
    <col min="9357" max="9363" width="0" style="1" hidden="1" customWidth="1"/>
    <col min="9364" max="9364" width="9.140625" style="1"/>
    <col min="9365" max="9371" width="0" style="1" hidden="1" customWidth="1"/>
    <col min="9372" max="9372" width="9.140625" style="1"/>
    <col min="9373" max="9379" width="0" style="1" hidden="1" customWidth="1"/>
    <col min="9380" max="9380" width="9.140625" style="1"/>
    <col min="9381" max="9387" width="0" style="1" hidden="1" customWidth="1"/>
    <col min="9388" max="9388" width="9.140625" style="1"/>
    <col min="9389" max="9395" width="0" style="1" hidden="1" customWidth="1"/>
    <col min="9396" max="9396" width="9.140625" style="1"/>
    <col min="9397" max="9403" width="0" style="1" hidden="1" customWidth="1"/>
    <col min="9404" max="9404" width="9.140625" style="1"/>
    <col min="9405" max="9411" width="0" style="1" hidden="1" customWidth="1"/>
    <col min="9412" max="9412" width="9.140625" style="1"/>
    <col min="9413" max="9419" width="0" style="1" hidden="1" customWidth="1"/>
    <col min="9420" max="9420" width="9.140625" style="1"/>
    <col min="9421" max="9427" width="0" style="1" hidden="1" customWidth="1"/>
    <col min="9428" max="9428" width="9.140625" style="1"/>
    <col min="9429" max="9435" width="0" style="1" hidden="1" customWidth="1"/>
    <col min="9436" max="9436" width="9.140625" style="1"/>
    <col min="9437" max="9443" width="0" style="1" hidden="1" customWidth="1"/>
    <col min="9444" max="9444" width="9.140625" style="1"/>
    <col min="9445" max="9451" width="0" style="1" hidden="1" customWidth="1"/>
    <col min="9452" max="9472" width="9.140625" style="1"/>
    <col min="9473" max="9475" width="1.42578125" style="1" customWidth="1"/>
    <col min="9476" max="9476" width="9.140625" style="1" customWidth="1"/>
    <col min="9477" max="9483" width="0" style="1" hidden="1" customWidth="1"/>
    <col min="9484" max="9484" width="9.140625" style="1" customWidth="1"/>
    <col min="9485" max="9491" width="0" style="1" hidden="1" customWidth="1"/>
    <col min="9492" max="9492" width="9.140625" style="1" customWidth="1"/>
    <col min="9493" max="9499" width="0" style="1" hidden="1" customWidth="1"/>
    <col min="9500" max="9500" width="9.140625" style="1"/>
    <col min="9501" max="9507" width="0" style="1" hidden="1" customWidth="1"/>
    <col min="9508" max="9508" width="9.140625" style="1"/>
    <col min="9509" max="9515" width="0" style="1" hidden="1" customWidth="1"/>
    <col min="9516" max="9516" width="9.140625" style="1"/>
    <col min="9517" max="9523" width="0" style="1" hidden="1" customWidth="1"/>
    <col min="9524" max="9524" width="9.140625" style="1"/>
    <col min="9525" max="9531" width="0" style="1" hidden="1" customWidth="1"/>
    <col min="9532" max="9532" width="9.140625" style="1"/>
    <col min="9533" max="9539" width="0" style="1" hidden="1" customWidth="1"/>
    <col min="9540" max="9540" width="9.140625" style="1"/>
    <col min="9541" max="9547" width="0" style="1" hidden="1" customWidth="1"/>
    <col min="9548" max="9548" width="9.140625" style="1"/>
    <col min="9549" max="9555" width="0" style="1" hidden="1" customWidth="1"/>
    <col min="9556" max="9556" width="9.140625" style="1"/>
    <col min="9557" max="9563" width="0" style="1" hidden="1" customWidth="1"/>
    <col min="9564" max="9564" width="9.140625" style="1"/>
    <col min="9565" max="9571" width="0" style="1" hidden="1" customWidth="1"/>
    <col min="9572" max="9572" width="9.140625" style="1"/>
    <col min="9573" max="9579" width="0" style="1" hidden="1" customWidth="1"/>
    <col min="9580" max="9580" width="9.140625" style="1"/>
    <col min="9581" max="9587" width="0" style="1" hidden="1" customWidth="1"/>
    <col min="9588" max="9588" width="9.140625" style="1"/>
    <col min="9589" max="9595" width="0" style="1" hidden="1" customWidth="1"/>
    <col min="9596" max="9596" width="9.140625" style="1"/>
    <col min="9597" max="9603" width="0" style="1" hidden="1" customWidth="1"/>
    <col min="9604" max="9604" width="9.140625" style="1"/>
    <col min="9605" max="9611" width="0" style="1" hidden="1" customWidth="1"/>
    <col min="9612" max="9612" width="9.140625" style="1"/>
    <col min="9613" max="9619" width="0" style="1" hidden="1" customWidth="1"/>
    <col min="9620" max="9620" width="9.140625" style="1"/>
    <col min="9621" max="9627" width="0" style="1" hidden="1" customWidth="1"/>
    <col min="9628" max="9628" width="9.140625" style="1"/>
    <col min="9629" max="9635" width="0" style="1" hidden="1" customWidth="1"/>
    <col min="9636" max="9636" width="9.140625" style="1"/>
    <col min="9637" max="9643" width="0" style="1" hidden="1" customWidth="1"/>
    <col min="9644" max="9644" width="9.140625" style="1"/>
    <col min="9645" max="9651" width="0" style="1" hidden="1" customWidth="1"/>
    <col min="9652" max="9652" width="9.140625" style="1"/>
    <col min="9653" max="9659" width="0" style="1" hidden="1" customWidth="1"/>
    <col min="9660" max="9660" width="9.140625" style="1"/>
    <col min="9661" max="9667" width="0" style="1" hidden="1" customWidth="1"/>
    <col min="9668" max="9668" width="9.140625" style="1"/>
    <col min="9669" max="9675" width="0" style="1" hidden="1" customWidth="1"/>
    <col min="9676" max="9676" width="9.140625" style="1"/>
    <col min="9677" max="9683" width="0" style="1" hidden="1" customWidth="1"/>
    <col min="9684" max="9684" width="9.140625" style="1"/>
    <col min="9685" max="9691" width="0" style="1" hidden="1" customWidth="1"/>
    <col min="9692" max="9692" width="9.140625" style="1"/>
    <col min="9693" max="9699" width="0" style="1" hidden="1" customWidth="1"/>
    <col min="9700" max="9700" width="9.140625" style="1"/>
    <col min="9701" max="9707" width="0" style="1" hidden="1" customWidth="1"/>
    <col min="9708" max="9728" width="9.140625" style="1"/>
    <col min="9729" max="9731" width="1.42578125" style="1" customWidth="1"/>
    <col min="9732" max="9732" width="9.140625" style="1" customWidth="1"/>
    <col min="9733" max="9739" width="0" style="1" hidden="1" customWidth="1"/>
    <col min="9740" max="9740" width="9.140625" style="1" customWidth="1"/>
    <col min="9741" max="9747" width="0" style="1" hidden="1" customWidth="1"/>
    <col min="9748" max="9748" width="9.140625" style="1" customWidth="1"/>
    <col min="9749" max="9755" width="0" style="1" hidden="1" customWidth="1"/>
    <col min="9756" max="9756" width="9.140625" style="1"/>
    <col min="9757" max="9763" width="0" style="1" hidden="1" customWidth="1"/>
    <col min="9764" max="9764" width="9.140625" style="1"/>
    <col min="9765" max="9771" width="0" style="1" hidden="1" customWidth="1"/>
    <col min="9772" max="9772" width="9.140625" style="1"/>
    <col min="9773" max="9779" width="0" style="1" hidden="1" customWidth="1"/>
    <col min="9780" max="9780" width="9.140625" style="1"/>
    <col min="9781" max="9787" width="0" style="1" hidden="1" customWidth="1"/>
    <col min="9788" max="9788" width="9.140625" style="1"/>
    <col min="9789" max="9795" width="0" style="1" hidden="1" customWidth="1"/>
    <col min="9796" max="9796" width="9.140625" style="1"/>
    <col min="9797" max="9803" width="0" style="1" hidden="1" customWidth="1"/>
    <col min="9804" max="9804" width="9.140625" style="1"/>
    <col min="9805" max="9811" width="0" style="1" hidden="1" customWidth="1"/>
    <col min="9812" max="9812" width="9.140625" style="1"/>
    <col min="9813" max="9819" width="0" style="1" hidden="1" customWidth="1"/>
    <col min="9820" max="9820" width="9.140625" style="1"/>
    <col min="9821" max="9827" width="0" style="1" hidden="1" customWidth="1"/>
    <col min="9828" max="9828" width="9.140625" style="1"/>
    <col min="9829" max="9835" width="0" style="1" hidden="1" customWidth="1"/>
    <col min="9836" max="9836" width="9.140625" style="1"/>
    <col min="9837" max="9843" width="0" style="1" hidden="1" customWidth="1"/>
    <col min="9844" max="9844" width="9.140625" style="1"/>
    <col min="9845" max="9851" width="0" style="1" hidden="1" customWidth="1"/>
    <col min="9852" max="9852" width="9.140625" style="1"/>
    <col min="9853" max="9859" width="0" style="1" hidden="1" customWidth="1"/>
    <col min="9860" max="9860" width="9.140625" style="1"/>
    <col min="9861" max="9867" width="0" style="1" hidden="1" customWidth="1"/>
    <col min="9868" max="9868" width="9.140625" style="1"/>
    <col min="9869" max="9875" width="0" style="1" hidden="1" customWidth="1"/>
    <col min="9876" max="9876" width="9.140625" style="1"/>
    <col min="9877" max="9883" width="0" style="1" hidden="1" customWidth="1"/>
    <col min="9884" max="9884" width="9.140625" style="1"/>
    <col min="9885" max="9891" width="0" style="1" hidden="1" customWidth="1"/>
    <col min="9892" max="9892" width="9.140625" style="1"/>
    <col min="9893" max="9899" width="0" style="1" hidden="1" customWidth="1"/>
    <col min="9900" max="9900" width="9.140625" style="1"/>
    <col min="9901" max="9907" width="0" style="1" hidden="1" customWidth="1"/>
    <col min="9908" max="9908" width="9.140625" style="1"/>
    <col min="9909" max="9915" width="0" style="1" hidden="1" customWidth="1"/>
    <col min="9916" max="9916" width="9.140625" style="1"/>
    <col min="9917" max="9923" width="0" style="1" hidden="1" customWidth="1"/>
    <col min="9924" max="9924" width="9.140625" style="1"/>
    <col min="9925" max="9931" width="0" style="1" hidden="1" customWidth="1"/>
    <col min="9932" max="9932" width="9.140625" style="1"/>
    <col min="9933" max="9939" width="0" style="1" hidden="1" customWidth="1"/>
    <col min="9940" max="9940" width="9.140625" style="1"/>
    <col min="9941" max="9947" width="0" style="1" hidden="1" customWidth="1"/>
    <col min="9948" max="9948" width="9.140625" style="1"/>
    <col min="9949" max="9955" width="0" style="1" hidden="1" customWidth="1"/>
    <col min="9956" max="9956" width="9.140625" style="1"/>
    <col min="9957" max="9963" width="0" style="1" hidden="1" customWidth="1"/>
    <col min="9964" max="9984" width="9.140625" style="1"/>
    <col min="9985" max="9987" width="1.42578125" style="1" customWidth="1"/>
    <col min="9988" max="9988" width="9.140625" style="1" customWidth="1"/>
    <col min="9989" max="9995" width="0" style="1" hidden="1" customWidth="1"/>
    <col min="9996" max="9996" width="9.140625" style="1" customWidth="1"/>
    <col min="9997" max="10003" width="0" style="1" hidden="1" customWidth="1"/>
    <col min="10004" max="10004" width="9.140625" style="1" customWidth="1"/>
    <col min="10005" max="10011" width="0" style="1" hidden="1" customWidth="1"/>
    <col min="10012" max="10012" width="9.140625" style="1"/>
    <col min="10013" max="10019" width="0" style="1" hidden="1" customWidth="1"/>
    <col min="10020" max="10020" width="9.140625" style="1"/>
    <col min="10021" max="10027" width="0" style="1" hidden="1" customWidth="1"/>
    <col min="10028" max="10028" width="9.140625" style="1"/>
    <col min="10029" max="10035" width="0" style="1" hidden="1" customWidth="1"/>
    <col min="10036" max="10036" width="9.140625" style="1"/>
    <col min="10037" max="10043" width="0" style="1" hidden="1" customWidth="1"/>
    <col min="10044" max="10044" width="9.140625" style="1"/>
    <col min="10045" max="10051" width="0" style="1" hidden="1" customWidth="1"/>
    <col min="10052" max="10052" width="9.140625" style="1"/>
    <col min="10053" max="10059" width="0" style="1" hidden="1" customWidth="1"/>
    <col min="10060" max="10060" width="9.140625" style="1"/>
    <col min="10061" max="10067" width="0" style="1" hidden="1" customWidth="1"/>
    <col min="10068" max="10068" width="9.140625" style="1"/>
    <col min="10069" max="10075" width="0" style="1" hidden="1" customWidth="1"/>
    <col min="10076" max="10076" width="9.140625" style="1"/>
    <col min="10077" max="10083" width="0" style="1" hidden="1" customWidth="1"/>
    <col min="10084" max="10084" width="9.140625" style="1"/>
    <col min="10085" max="10091" width="0" style="1" hidden="1" customWidth="1"/>
    <col min="10092" max="10092" width="9.140625" style="1"/>
    <col min="10093" max="10099" width="0" style="1" hidden="1" customWidth="1"/>
    <col min="10100" max="10100" width="9.140625" style="1"/>
    <col min="10101" max="10107" width="0" style="1" hidden="1" customWidth="1"/>
    <col min="10108" max="10108" width="9.140625" style="1"/>
    <col min="10109" max="10115" width="0" style="1" hidden="1" customWidth="1"/>
    <col min="10116" max="10116" width="9.140625" style="1"/>
    <col min="10117" max="10123" width="0" style="1" hidden="1" customWidth="1"/>
    <col min="10124" max="10124" width="9.140625" style="1"/>
    <col min="10125" max="10131" width="0" style="1" hidden="1" customWidth="1"/>
    <col min="10132" max="10132" width="9.140625" style="1"/>
    <col min="10133" max="10139" width="0" style="1" hidden="1" customWidth="1"/>
    <col min="10140" max="10140" width="9.140625" style="1"/>
    <col min="10141" max="10147" width="0" style="1" hidden="1" customWidth="1"/>
    <col min="10148" max="10148" width="9.140625" style="1"/>
    <col min="10149" max="10155" width="0" style="1" hidden="1" customWidth="1"/>
    <col min="10156" max="10156" width="9.140625" style="1"/>
    <col min="10157" max="10163" width="0" style="1" hidden="1" customWidth="1"/>
    <col min="10164" max="10164" width="9.140625" style="1"/>
    <col min="10165" max="10171" width="0" style="1" hidden="1" customWidth="1"/>
    <col min="10172" max="10172" width="9.140625" style="1"/>
    <col min="10173" max="10179" width="0" style="1" hidden="1" customWidth="1"/>
    <col min="10180" max="10180" width="9.140625" style="1"/>
    <col min="10181" max="10187" width="0" style="1" hidden="1" customWidth="1"/>
    <col min="10188" max="10188" width="9.140625" style="1"/>
    <col min="10189" max="10195" width="0" style="1" hidden="1" customWidth="1"/>
    <col min="10196" max="10196" width="9.140625" style="1"/>
    <col min="10197" max="10203" width="0" style="1" hidden="1" customWidth="1"/>
    <col min="10204" max="10204" width="9.140625" style="1"/>
    <col min="10205" max="10211" width="0" style="1" hidden="1" customWidth="1"/>
    <col min="10212" max="10212" width="9.140625" style="1"/>
    <col min="10213" max="10219" width="0" style="1" hidden="1" customWidth="1"/>
    <col min="10220" max="10240" width="9.140625" style="1"/>
    <col min="10241" max="10243" width="1.42578125" style="1" customWidth="1"/>
    <col min="10244" max="10244" width="9.140625" style="1" customWidth="1"/>
    <col min="10245" max="10251" width="0" style="1" hidden="1" customWidth="1"/>
    <col min="10252" max="10252" width="9.140625" style="1" customWidth="1"/>
    <col min="10253" max="10259" width="0" style="1" hidden="1" customWidth="1"/>
    <col min="10260" max="10260" width="9.140625" style="1" customWidth="1"/>
    <col min="10261" max="10267" width="0" style="1" hidden="1" customWidth="1"/>
    <col min="10268" max="10268" width="9.140625" style="1"/>
    <col min="10269" max="10275" width="0" style="1" hidden="1" customWidth="1"/>
    <col min="10276" max="10276" width="9.140625" style="1"/>
    <col min="10277" max="10283" width="0" style="1" hidden="1" customWidth="1"/>
    <col min="10284" max="10284" width="9.140625" style="1"/>
    <col min="10285" max="10291" width="0" style="1" hidden="1" customWidth="1"/>
    <col min="10292" max="10292" width="9.140625" style="1"/>
    <col min="10293" max="10299" width="0" style="1" hidden="1" customWidth="1"/>
    <col min="10300" max="10300" width="9.140625" style="1"/>
    <col min="10301" max="10307" width="0" style="1" hidden="1" customWidth="1"/>
    <col min="10308" max="10308" width="9.140625" style="1"/>
    <col min="10309" max="10315" width="0" style="1" hidden="1" customWidth="1"/>
    <col min="10316" max="10316" width="9.140625" style="1"/>
    <col min="10317" max="10323" width="0" style="1" hidden="1" customWidth="1"/>
    <col min="10324" max="10324" width="9.140625" style="1"/>
    <col min="10325" max="10331" width="0" style="1" hidden="1" customWidth="1"/>
    <col min="10332" max="10332" width="9.140625" style="1"/>
    <col min="10333" max="10339" width="0" style="1" hidden="1" customWidth="1"/>
    <col min="10340" max="10340" width="9.140625" style="1"/>
    <col min="10341" max="10347" width="0" style="1" hidden="1" customWidth="1"/>
    <col min="10348" max="10348" width="9.140625" style="1"/>
    <col min="10349" max="10355" width="0" style="1" hidden="1" customWidth="1"/>
    <col min="10356" max="10356" width="9.140625" style="1"/>
    <col min="10357" max="10363" width="0" style="1" hidden="1" customWidth="1"/>
    <col min="10364" max="10364" width="9.140625" style="1"/>
    <col min="10365" max="10371" width="0" style="1" hidden="1" customWidth="1"/>
    <col min="10372" max="10372" width="9.140625" style="1"/>
    <col min="10373" max="10379" width="0" style="1" hidden="1" customWidth="1"/>
    <col min="10380" max="10380" width="9.140625" style="1"/>
    <col min="10381" max="10387" width="0" style="1" hidden="1" customWidth="1"/>
    <col min="10388" max="10388" width="9.140625" style="1"/>
    <col min="10389" max="10395" width="0" style="1" hidden="1" customWidth="1"/>
    <col min="10396" max="10396" width="9.140625" style="1"/>
    <col min="10397" max="10403" width="0" style="1" hidden="1" customWidth="1"/>
    <col min="10404" max="10404" width="9.140625" style="1"/>
    <col min="10405" max="10411" width="0" style="1" hidden="1" customWidth="1"/>
    <col min="10412" max="10412" width="9.140625" style="1"/>
    <col min="10413" max="10419" width="0" style="1" hidden="1" customWidth="1"/>
    <col min="10420" max="10420" width="9.140625" style="1"/>
    <col min="10421" max="10427" width="0" style="1" hidden="1" customWidth="1"/>
    <col min="10428" max="10428" width="9.140625" style="1"/>
    <col min="10429" max="10435" width="0" style="1" hidden="1" customWidth="1"/>
    <col min="10436" max="10436" width="9.140625" style="1"/>
    <col min="10437" max="10443" width="0" style="1" hidden="1" customWidth="1"/>
    <col min="10444" max="10444" width="9.140625" style="1"/>
    <col min="10445" max="10451" width="0" style="1" hidden="1" customWidth="1"/>
    <col min="10452" max="10452" width="9.140625" style="1"/>
    <col min="10453" max="10459" width="0" style="1" hidden="1" customWidth="1"/>
    <col min="10460" max="10460" width="9.140625" style="1"/>
    <col min="10461" max="10467" width="0" style="1" hidden="1" customWidth="1"/>
    <col min="10468" max="10468" width="9.140625" style="1"/>
    <col min="10469" max="10475" width="0" style="1" hidden="1" customWidth="1"/>
    <col min="10476" max="10496" width="9.140625" style="1"/>
    <col min="10497" max="10499" width="1.42578125" style="1" customWidth="1"/>
    <col min="10500" max="10500" width="9.140625" style="1" customWidth="1"/>
    <col min="10501" max="10507" width="0" style="1" hidden="1" customWidth="1"/>
    <col min="10508" max="10508" width="9.140625" style="1" customWidth="1"/>
    <col min="10509" max="10515" width="0" style="1" hidden="1" customWidth="1"/>
    <col min="10516" max="10516" width="9.140625" style="1" customWidth="1"/>
    <col min="10517" max="10523" width="0" style="1" hidden="1" customWidth="1"/>
    <col min="10524" max="10524" width="9.140625" style="1"/>
    <col min="10525" max="10531" width="0" style="1" hidden="1" customWidth="1"/>
    <col min="10532" max="10532" width="9.140625" style="1"/>
    <col min="10533" max="10539" width="0" style="1" hidden="1" customWidth="1"/>
    <col min="10540" max="10540" width="9.140625" style="1"/>
    <col min="10541" max="10547" width="0" style="1" hidden="1" customWidth="1"/>
    <col min="10548" max="10548" width="9.140625" style="1"/>
    <col min="10549" max="10555" width="0" style="1" hidden="1" customWidth="1"/>
    <col min="10556" max="10556" width="9.140625" style="1"/>
    <col min="10557" max="10563" width="0" style="1" hidden="1" customWidth="1"/>
    <col min="10564" max="10564" width="9.140625" style="1"/>
    <col min="10565" max="10571" width="0" style="1" hidden="1" customWidth="1"/>
    <col min="10572" max="10572" width="9.140625" style="1"/>
    <col min="10573" max="10579" width="0" style="1" hidden="1" customWidth="1"/>
    <col min="10580" max="10580" width="9.140625" style="1"/>
    <col min="10581" max="10587" width="0" style="1" hidden="1" customWidth="1"/>
    <col min="10588" max="10588" width="9.140625" style="1"/>
    <col min="10589" max="10595" width="0" style="1" hidden="1" customWidth="1"/>
    <col min="10596" max="10596" width="9.140625" style="1"/>
    <col min="10597" max="10603" width="0" style="1" hidden="1" customWidth="1"/>
    <col min="10604" max="10604" width="9.140625" style="1"/>
    <col min="10605" max="10611" width="0" style="1" hidden="1" customWidth="1"/>
    <col min="10612" max="10612" width="9.140625" style="1"/>
    <col min="10613" max="10619" width="0" style="1" hidden="1" customWidth="1"/>
    <col min="10620" max="10620" width="9.140625" style="1"/>
    <col min="10621" max="10627" width="0" style="1" hidden="1" customWidth="1"/>
    <col min="10628" max="10628" width="9.140625" style="1"/>
    <col min="10629" max="10635" width="0" style="1" hidden="1" customWidth="1"/>
    <col min="10636" max="10636" width="9.140625" style="1"/>
    <col min="10637" max="10643" width="0" style="1" hidden="1" customWidth="1"/>
    <col min="10644" max="10644" width="9.140625" style="1"/>
    <col min="10645" max="10651" width="0" style="1" hidden="1" customWidth="1"/>
    <col min="10652" max="10652" width="9.140625" style="1"/>
    <col min="10653" max="10659" width="0" style="1" hidden="1" customWidth="1"/>
    <col min="10660" max="10660" width="9.140625" style="1"/>
    <col min="10661" max="10667" width="0" style="1" hidden="1" customWidth="1"/>
    <col min="10668" max="10668" width="9.140625" style="1"/>
    <col min="10669" max="10675" width="0" style="1" hidden="1" customWidth="1"/>
    <col min="10676" max="10676" width="9.140625" style="1"/>
    <col min="10677" max="10683" width="0" style="1" hidden="1" customWidth="1"/>
    <col min="10684" max="10684" width="9.140625" style="1"/>
    <col min="10685" max="10691" width="0" style="1" hidden="1" customWidth="1"/>
    <col min="10692" max="10692" width="9.140625" style="1"/>
    <col min="10693" max="10699" width="0" style="1" hidden="1" customWidth="1"/>
    <col min="10700" max="10700" width="9.140625" style="1"/>
    <col min="10701" max="10707" width="0" style="1" hidden="1" customWidth="1"/>
    <col min="10708" max="10708" width="9.140625" style="1"/>
    <col min="10709" max="10715" width="0" style="1" hidden="1" customWidth="1"/>
    <col min="10716" max="10716" width="9.140625" style="1"/>
    <col min="10717" max="10723" width="0" style="1" hidden="1" customWidth="1"/>
    <col min="10724" max="10724" width="9.140625" style="1"/>
    <col min="10725" max="10731" width="0" style="1" hidden="1" customWidth="1"/>
    <col min="10732" max="10752" width="9.140625" style="1"/>
    <col min="10753" max="10755" width="1.42578125" style="1" customWidth="1"/>
    <col min="10756" max="10756" width="9.140625" style="1" customWidth="1"/>
    <col min="10757" max="10763" width="0" style="1" hidden="1" customWidth="1"/>
    <col min="10764" max="10764" width="9.140625" style="1" customWidth="1"/>
    <col min="10765" max="10771" width="0" style="1" hidden="1" customWidth="1"/>
    <col min="10772" max="10772" width="9.140625" style="1" customWidth="1"/>
    <col min="10773" max="10779" width="0" style="1" hidden="1" customWidth="1"/>
    <col min="10780" max="10780" width="9.140625" style="1"/>
    <col min="10781" max="10787" width="0" style="1" hidden="1" customWidth="1"/>
    <col min="10788" max="10788" width="9.140625" style="1"/>
    <col min="10789" max="10795" width="0" style="1" hidden="1" customWidth="1"/>
    <col min="10796" max="10796" width="9.140625" style="1"/>
    <col min="10797" max="10803" width="0" style="1" hidden="1" customWidth="1"/>
    <col min="10804" max="10804" width="9.140625" style="1"/>
    <col min="10805" max="10811" width="0" style="1" hidden="1" customWidth="1"/>
    <col min="10812" max="10812" width="9.140625" style="1"/>
    <col min="10813" max="10819" width="0" style="1" hidden="1" customWidth="1"/>
    <col min="10820" max="10820" width="9.140625" style="1"/>
    <col min="10821" max="10827" width="0" style="1" hidden="1" customWidth="1"/>
    <col min="10828" max="10828" width="9.140625" style="1"/>
    <col min="10829" max="10835" width="0" style="1" hidden="1" customWidth="1"/>
    <col min="10836" max="10836" width="9.140625" style="1"/>
    <col min="10837" max="10843" width="0" style="1" hidden="1" customWidth="1"/>
    <col min="10844" max="10844" width="9.140625" style="1"/>
    <col min="10845" max="10851" width="0" style="1" hidden="1" customWidth="1"/>
    <col min="10852" max="10852" width="9.140625" style="1"/>
    <col min="10853" max="10859" width="0" style="1" hidden="1" customWidth="1"/>
    <col min="10860" max="10860" width="9.140625" style="1"/>
    <col min="10861" max="10867" width="0" style="1" hidden="1" customWidth="1"/>
    <col min="10868" max="10868" width="9.140625" style="1"/>
    <col min="10869" max="10875" width="0" style="1" hidden="1" customWidth="1"/>
    <col min="10876" max="10876" width="9.140625" style="1"/>
    <col min="10877" max="10883" width="0" style="1" hidden="1" customWidth="1"/>
    <col min="10884" max="10884" width="9.140625" style="1"/>
    <col min="10885" max="10891" width="0" style="1" hidden="1" customWidth="1"/>
    <col min="10892" max="10892" width="9.140625" style="1"/>
    <col min="10893" max="10899" width="0" style="1" hidden="1" customWidth="1"/>
    <col min="10900" max="10900" width="9.140625" style="1"/>
    <col min="10901" max="10907" width="0" style="1" hidden="1" customWidth="1"/>
    <col min="10908" max="10908" width="9.140625" style="1"/>
    <col min="10909" max="10915" width="0" style="1" hidden="1" customWidth="1"/>
    <col min="10916" max="10916" width="9.140625" style="1"/>
    <col min="10917" max="10923" width="0" style="1" hidden="1" customWidth="1"/>
    <col min="10924" max="10924" width="9.140625" style="1"/>
    <col min="10925" max="10931" width="0" style="1" hidden="1" customWidth="1"/>
    <col min="10932" max="10932" width="9.140625" style="1"/>
    <col min="10933" max="10939" width="0" style="1" hidden="1" customWidth="1"/>
    <col min="10940" max="10940" width="9.140625" style="1"/>
    <col min="10941" max="10947" width="0" style="1" hidden="1" customWidth="1"/>
    <col min="10948" max="10948" width="9.140625" style="1"/>
    <col min="10949" max="10955" width="0" style="1" hidden="1" customWidth="1"/>
    <col min="10956" max="10956" width="9.140625" style="1"/>
    <col min="10957" max="10963" width="0" style="1" hidden="1" customWidth="1"/>
    <col min="10964" max="10964" width="9.140625" style="1"/>
    <col min="10965" max="10971" width="0" style="1" hidden="1" customWidth="1"/>
    <col min="10972" max="10972" width="9.140625" style="1"/>
    <col min="10973" max="10979" width="0" style="1" hidden="1" customWidth="1"/>
    <col min="10980" max="10980" width="9.140625" style="1"/>
    <col min="10981" max="10987" width="0" style="1" hidden="1" customWidth="1"/>
    <col min="10988" max="11008" width="9.140625" style="1"/>
    <col min="11009" max="11011" width="1.42578125" style="1" customWidth="1"/>
    <col min="11012" max="11012" width="9.140625" style="1" customWidth="1"/>
    <col min="11013" max="11019" width="0" style="1" hidden="1" customWidth="1"/>
    <col min="11020" max="11020" width="9.140625" style="1" customWidth="1"/>
    <col min="11021" max="11027" width="0" style="1" hidden="1" customWidth="1"/>
    <col min="11028" max="11028" width="9.140625" style="1" customWidth="1"/>
    <col min="11029" max="11035" width="0" style="1" hidden="1" customWidth="1"/>
    <col min="11036" max="11036" width="9.140625" style="1"/>
    <col min="11037" max="11043" width="0" style="1" hidden="1" customWidth="1"/>
    <col min="11044" max="11044" width="9.140625" style="1"/>
    <col min="11045" max="11051" width="0" style="1" hidden="1" customWidth="1"/>
    <col min="11052" max="11052" width="9.140625" style="1"/>
    <col min="11053" max="11059" width="0" style="1" hidden="1" customWidth="1"/>
    <col min="11060" max="11060" width="9.140625" style="1"/>
    <col min="11061" max="11067" width="0" style="1" hidden="1" customWidth="1"/>
    <col min="11068" max="11068" width="9.140625" style="1"/>
    <col min="11069" max="11075" width="0" style="1" hidden="1" customWidth="1"/>
    <col min="11076" max="11076" width="9.140625" style="1"/>
    <col min="11077" max="11083" width="0" style="1" hidden="1" customWidth="1"/>
    <col min="11084" max="11084" width="9.140625" style="1"/>
    <col min="11085" max="11091" width="0" style="1" hidden="1" customWidth="1"/>
    <col min="11092" max="11092" width="9.140625" style="1"/>
    <col min="11093" max="11099" width="0" style="1" hidden="1" customWidth="1"/>
    <col min="11100" max="11100" width="9.140625" style="1"/>
    <col min="11101" max="11107" width="0" style="1" hidden="1" customWidth="1"/>
    <col min="11108" max="11108" width="9.140625" style="1"/>
    <col min="11109" max="11115" width="0" style="1" hidden="1" customWidth="1"/>
    <col min="11116" max="11116" width="9.140625" style="1"/>
    <col min="11117" max="11123" width="0" style="1" hidden="1" customWidth="1"/>
    <col min="11124" max="11124" width="9.140625" style="1"/>
    <col min="11125" max="11131" width="0" style="1" hidden="1" customWidth="1"/>
    <col min="11132" max="11132" width="9.140625" style="1"/>
    <col min="11133" max="11139" width="0" style="1" hidden="1" customWidth="1"/>
    <col min="11140" max="11140" width="9.140625" style="1"/>
    <col min="11141" max="11147" width="0" style="1" hidden="1" customWidth="1"/>
    <col min="11148" max="11148" width="9.140625" style="1"/>
    <col min="11149" max="11155" width="0" style="1" hidden="1" customWidth="1"/>
    <col min="11156" max="11156" width="9.140625" style="1"/>
    <col min="11157" max="11163" width="0" style="1" hidden="1" customWidth="1"/>
    <col min="11164" max="11164" width="9.140625" style="1"/>
    <col min="11165" max="11171" width="0" style="1" hidden="1" customWidth="1"/>
    <col min="11172" max="11172" width="9.140625" style="1"/>
    <col min="11173" max="11179" width="0" style="1" hidden="1" customWidth="1"/>
    <col min="11180" max="11180" width="9.140625" style="1"/>
    <col min="11181" max="11187" width="0" style="1" hidden="1" customWidth="1"/>
    <col min="11188" max="11188" width="9.140625" style="1"/>
    <col min="11189" max="11195" width="0" style="1" hidden="1" customWidth="1"/>
    <col min="11196" max="11196" width="9.140625" style="1"/>
    <col min="11197" max="11203" width="0" style="1" hidden="1" customWidth="1"/>
    <col min="11204" max="11204" width="9.140625" style="1"/>
    <col min="11205" max="11211" width="0" style="1" hidden="1" customWidth="1"/>
    <col min="11212" max="11212" width="9.140625" style="1"/>
    <col min="11213" max="11219" width="0" style="1" hidden="1" customWidth="1"/>
    <col min="11220" max="11220" width="9.140625" style="1"/>
    <col min="11221" max="11227" width="0" style="1" hidden="1" customWidth="1"/>
    <col min="11228" max="11228" width="9.140625" style="1"/>
    <col min="11229" max="11235" width="0" style="1" hidden="1" customWidth="1"/>
    <col min="11236" max="11236" width="9.140625" style="1"/>
    <col min="11237" max="11243" width="0" style="1" hidden="1" customWidth="1"/>
    <col min="11244" max="11264" width="9.140625" style="1"/>
    <col min="11265" max="11267" width="1.42578125" style="1" customWidth="1"/>
    <col min="11268" max="11268" width="9.140625" style="1" customWidth="1"/>
    <col min="11269" max="11275" width="0" style="1" hidden="1" customWidth="1"/>
    <col min="11276" max="11276" width="9.140625" style="1" customWidth="1"/>
    <col min="11277" max="11283" width="0" style="1" hidden="1" customWidth="1"/>
    <col min="11284" max="11284" width="9.140625" style="1" customWidth="1"/>
    <col min="11285" max="11291" width="0" style="1" hidden="1" customWidth="1"/>
    <col min="11292" max="11292" width="9.140625" style="1"/>
    <col min="11293" max="11299" width="0" style="1" hidden="1" customWidth="1"/>
    <col min="11300" max="11300" width="9.140625" style="1"/>
    <col min="11301" max="11307" width="0" style="1" hidden="1" customWidth="1"/>
    <col min="11308" max="11308" width="9.140625" style="1"/>
    <col min="11309" max="11315" width="0" style="1" hidden="1" customWidth="1"/>
    <col min="11316" max="11316" width="9.140625" style="1"/>
    <col min="11317" max="11323" width="0" style="1" hidden="1" customWidth="1"/>
    <col min="11324" max="11324" width="9.140625" style="1"/>
    <col min="11325" max="11331" width="0" style="1" hidden="1" customWidth="1"/>
    <col min="11332" max="11332" width="9.140625" style="1"/>
    <col min="11333" max="11339" width="0" style="1" hidden="1" customWidth="1"/>
    <col min="11340" max="11340" width="9.140625" style="1"/>
    <col min="11341" max="11347" width="0" style="1" hidden="1" customWidth="1"/>
    <col min="11348" max="11348" width="9.140625" style="1"/>
    <col min="11349" max="11355" width="0" style="1" hidden="1" customWidth="1"/>
    <col min="11356" max="11356" width="9.140625" style="1"/>
    <col min="11357" max="11363" width="0" style="1" hidden="1" customWidth="1"/>
    <col min="11364" max="11364" width="9.140625" style="1"/>
    <col min="11365" max="11371" width="0" style="1" hidden="1" customWidth="1"/>
    <col min="11372" max="11372" width="9.140625" style="1"/>
    <col min="11373" max="11379" width="0" style="1" hidden="1" customWidth="1"/>
    <col min="11380" max="11380" width="9.140625" style="1"/>
    <col min="11381" max="11387" width="0" style="1" hidden="1" customWidth="1"/>
    <col min="11388" max="11388" width="9.140625" style="1"/>
    <col min="11389" max="11395" width="0" style="1" hidden="1" customWidth="1"/>
    <col min="11396" max="11396" width="9.140625" style="1"/>
    <col min="11397" max="11403" width="0" style="1" hidden="1" customWidth="1"/>
    <col min="11404" max="11404" width="9.140625" style="1"/>
    <col min="11405" max="11411" width="0" style="1" hidden="1" customWidth="1"/>
    <col min="11412" max="11412" width="9.140625" style="1"/>
    <col min="11413" max="11419" width="0" style="1" hidden="1" customWidth="1"/>
    <col min="11420" max="11420" width="9.140625" style="1"/>
    <col min="11421" max="11427" width="0" style="1" hidden="1" customWidth="1"/>
    <col min="11428" max="11428" width="9.140625" style="1"/>
    <col min="11429" max="11435" width="0" style="1" hidden="1" customWidth="1"/>
    <col min="11436" max="11436" width="9.140625" style="1"/>
    <col min="11437" max="11443" width="0" style="1" hidden="1" customWidth="1"/>
    <col min="11444" max="11444" width="9.140625" style="1"/>
    <col min="11445" max="11451" width="0" style="1" hidden="1" customWidth="1"/>
    <col min="11452" max="11452" width="9.140625" style="1"/>
    <col min="11453" max="11459" width="0" style="1" hidden="1" customWidth="1"/>
    <col min="11460" max="11460" width="9.140625" style="1"/>
    <col min="11461" max="11467" width="0" style="1" hidden="1" customWidth="1"/>
    <col min="11468" max="11468" width="9.140625" style="1"/>
    <col min="11469" max="11475" width="0" style="1" hidden="1" customWidth="1"/>
    <col min="11476" max="11476" width="9.140625" style="1"/>
    <col min="11477" max="11483" width="0" style="1" hidden="1" customWidth="1"/>
    <col min="11484" max="11484" width="9.140625" style="1"/>
    <col min="11485" max="11491" width="0" style="1" hidden="1" customWidth="1"/>
    <col min="11492" max="11492" width="9.140625" style="1"/>
    <col min="11493" max="11499" width="0" style="1" hidden="1" customWidth="1"/>
    <col min="11500" max="11520" width="9.140625" style="1"/>
    <col min="11521" max="11523" width="1.42578125" style="1" customWidth="1"/>
    <col min="11524" max="11524" width="9.140625" style="1" customWidth="1"/>
    <col min="11525" max="11531" width="0" style="1" hidden="1" customWidth="1"/>
    <col min="11532" max="11532" width="9.140625" style="1" customWidth="1"/>
    <col min="11533" max="11539" width="0" style="1" hidden="1" customWidth="1"/>
    <col min="11540" max="11540" width="9.140625" style="1" customWidth="1"/>
    <col min="11541" max="11547" width="0" style="1" hidden="1" customWidth="1"/>
    <col min="11548" max="11548" width="9.140625" style="1"/>
    <col min="11549" max="11555" width="0" style="1" hidden="1" customWidth="1"/>
    <col min="11556" max="11556" width="9.140625" style="1"/>
    <col min="11557" max="11563" width="0" style="1" hidden="1" customWidth="1"/>
    <col min="11564" max="11564" width="9.140625" style="1"/>
    <col min="11565" max="11571" width="0" style="1" hidden="1" customWidth="1"/>
    <col min="11572" max="11572" width="9.140625" style="1"/>
    <col min="11573" max="11579" width="0" style="1" hidden="1" customWidth="1"/>
    <col min="11580" max="11580" width="9.140625" style="1"/>
    <col min="11581" max="11587" width="0" style="1" hidden="1" customWidth="1"/>
    <col min="11588" max="11588" width="9.140625" style="1"/>
    <col min="11589" max="11595" width="0" style="1" hidden="1" customWidth="1"/>
    <col min="11596" max="11596" width="9.140625" style="1"/>
    <col min="11597" max="11603" width="0" style="1" hidden="1" customWidth="1"/>
    <col min="11604" max="11604" width="9.140625" style="1"/>
    <col min="11605" max="11611" width="0" style="1" hidden="1" customWidth="1"/>
    <col min="11612" max="11612" width="9.140625" style="1"/>
    <col min="11613" max="11619" width="0" style="1" hidden="1" customWidth="1"/>
    <col min="11620" max="11620" width="9.140625" style="1"/>
    <col min="11621" max="11627" width="0" style="1" hidden="1" customWidth="1"/>
    <col min="11628" max="11628" width="9.140625" style="1"/>
    <col min="11629" max="11635" width="0" style="1" hidden="1" customWidth="1"/>
    <col min="11636" max="11636" width="9.140625" style="1"/>
    <col min="11637" max="11643" width="0" style="1" hidden="1" customWidth="1"/>
    <col min="11644" max="11644" width="9.140625" style="1"/>
    <col min="11645" max="11651" width="0" style="1" hidden="1" customWidth="1"/>
    <col min="11652" max="11652" width="9.140625" style="1"/>
    <col min="11653" max="11659" width="0" style="1" hidden="1" customWidth="1"/>
    <col min="11660" max="11660" width="9.140625" style="1"/>
    <col min="11661" max="11667" width="0" style="1" hidden="1" customWidth="1"/>
    <col min="11668" max="11668" width="9.140625" style="1"/>
    <col min="11669" max="11675" width="0" style="1" hidden="1" customWidth="1"/>
    <col min="11676" max="11676" width="9.140625" style="1"/>
    <col min="11677" max="11683" width="0" style="1" hidden="1" customWidth="1"/>
    <col min="11684" max="11684" width="9.140625" style="1"/>
    <col min="11685" max="11691" width="0" style="1" hidden="1" customWidth="1"/>
    <col min="11692" max="11692" width="9.140625" style="1"/>
    <col min="11693" max="11699" width="0" style="1" hidden="1" customWidth="1"/>
    <col min="11700" max="11700" width="9.140625" style="1"/>
    <col min="11701" max="11707" width="0" style="1" hidden="1" customWidth="1"/>
    <col min="11708" max="11708" width="9.140625" style="1"/>
    <col min="11709" max="11715" width="0" style="1" hidden="1" customWidth="1"/>
    <col min="11716" max="11716" width="9.140625" style="1"/>
    <col min="11717" max="11723" width="0" style="1" hidden="1" customWidth="1"/>
    <col min="11724" max="11724" width="9.140625" style="1"/>
    <col min="11725" max="11731" width="0" style="1" hidden="1" customWidth="1"/>
    <col min="11732" max="11732" width="9.140625" style="1"/>
    <col min="11733" max="11739" width="0" style="1" hidden="1" customWidth="1"/>
    <col min="11740" max="11740" width="9.140625" style="1"/>
    <col min="11741" max="11747" width="0" style="1" hidden="1" customWidth="1"/>
    <col min="11748" max="11748" width="9.140625" style="1"/>
    <col min="11749" max="11755" width="0" style="1" hidden="1" customWidth="1"/>
    <col min="11756" max="11776" width="9.140625" style="1"/>
    <col min="11777" max="11779" width="1.42578125" style="1" customWidth="1"/>
    <col min="11780" max="11780" width="9.140625" style="1" customWidth="1"/>
    <col min="11781" max="11787" width="0" style="1" hidden="1" customWidth="1"/>
    <col min="11788" max="11788" width="9.140625" style="1" customWidth="1"/>
    <col min="11789" max="11795" width="0" style="1" hidden="1" customWidth="1"/>
    <col min="11796" max="11796" width="9.140625" style="1" customWidth="1"/>
    <col min="11797" max="11803" width="0" style="1" hidden="1" customWidth="1"/>
    <col min="11804" max="11804" width="9.140625" style="1"/>
    <col min="11805" max="11811" width="0" style="1" hidden="1" customWidth="1"/>
    <col min="11812" max="11812" width="9.140625" style="1"/>
    <col min="11813" max="11819" width="0" style="1" hidden="1" customWidth="1"/>
    <col min="11820" max="11820" width="9.140625" style="1"/>
    <col min="11821" max="11827" width="0" style="1" hidden="1" customWidth="1"/>
    <col min="11828" max="11828" width="9.140625" style="1"/>
    <col min="11829" max="11835" width="0" style="1" hidden="1" customWidth="1"/>
    <col min="11836" max="11836" width="9.140625" style="1"/>
    <col min="11837" max="11843" width="0" style="1" hidden="1" customWidth="1"/>
    <col min="11844" max="11844" width="9.140625" style="1"/>
    <col min="11845" max="11851" width="0" style="1" hidden="1" customWidth="1"/>
    <col min="11852" max="11852" width="9.140625" style="1"/>
    <col min="11853" max="11859" width="0" style="1" hidden="1" customWidth="1"/>
    <col min="11860" max="11860" width="9.140625" style="1"/>
    <col min="11861" max="11867" width="0" style="1" hidden="1" customWidth="1"/>
    <col min="11868" max="11868" width="9.140625" style="1"/>
    <col min="11869" max="11875" width="0" style="1" hidden="1" customWidth="1"/>
    <col min="11876" max="11876" width="9.140625" style="1"/>
    <col min="11877" max="11883" width="0" style="1" hidden="1" customWidth="1"/>
    <col min="11884" max="11884" width="9.140625" style="1"/>
    <col min="11885" max="11891" width="0" style="1" hidden="1" customWidth="1"/>
    <col min="11892" max="11892" width="9.140625" style="1"/>
    <col min="11893" max="11899" width="0" style="1" hidden="1" customWidth="1"/>
    <col min="11900" max="11900" width="9.140625" style="1"/>
    <col min="11901" max="11907" width="0" style="1" hidden="1" customWidth="1"/>
    <col min="11908" max="11908" width="9.140625" style="1"/>
    <col min="11909" max="11915" width="0" style="1" hidden="1" customWidth="1"/>
    <col min="11916" max="11916" width="9.140625" style="1"/>
    <col min="11917" max="11923" width="0" style="1" hidden="1" customWidth="1"/>
    <col min="11924" max="11924" width="9.140625" style="1"/>
    <col min="11925" max="11931" width="0" style="1" hidden="1" customWidth="1"/>
    <col min="11932" max="11932" width="9.140625" style="1"/>
    <col min="11933" max="11939" width="0" style="1" hidden="1" customWidth="1"/>
    <col min="11940" max="11940" width="9.140625" style="1"/>
    <col min="11941" max="11947" width="0" style="1" hidden="1" customWidth="1"/>
    <col min="11948" max="11948" width="9.140625" style="1"/>
    <col min="11949" max="11955" width="0" style="1" hidden="1" customWidth="1"/>
    <col min="11956" max="11956" width="9.140625" style="1"/>
    <col min="11957" max="11963" width="0" style="1" hidden="1" customWidth="1"/>
    <col min="11964" max="11964" width="9.140625" style="1"/>
    <col min="11965" max="11971" width="0" style="1" hidden="1" customWidth="1"/>
    <col min="11972" max="11972" width="9.140625" style="1"/>
    <col min="11973" max="11979" width="0" style="1" hidden="1" customWidth="1"/>
    <col min="11980" max="11980" width="9.140625" style="1"/>
    <col min="11981" max="11987" width="0" style="1" hidden="1" customWidth="1"/>
    <col min="11988" max="11988" width="9.140625" style="1"/>
    <col min="11989" max="11995" width="0" style="1" hidden="1" customWidth="1"/>
    <col min="11996" max="11996" width="9.140625" style="1"/>
    <col min="11997" max="12003" width="0" style="1" hidden="1" customWidth="1"/>
    <col min="12004" max="12004" width="9.140625" style="1"/>
    <col min="12005" max="12011" width="0" style="1" hidden="1" customWidth="1"/>
    <col min="12012" max="12032" width="9.140625" style="1"/>
    <col min="12033" max="12035" width="1.42578125" style="1" customWidth="1"/>
    <col min="12036" max="12036" width="9.140625" style="1" customWidth="1"/>
    <col min="12037" max="12043" width="0" style="1" hidden="1" customWidth="1"/>
    <col min="12044" max="12044" width="9.140625" style="1" customWidth="1"/>
    <col min="12045" max="12051" width="0" style="1" hidden="1" customWidth="1"/>
    <col min="12052" max="12052" width="9.140625" style="1" customWidth="1"/>
    <col min="12053" max="12059" width="0" style="1" hidden="1" customWidth="1"/>
    <col min="12060" max="12060" width="9.140625" style="1"/>
    <col min="12061" max="12067" width="0" style="1" hidden="1" customWidth="1"/>
    <col min="12068" max="12068" width="9.140625" style="1"/>
    <col min="12069" max="12075" width="0" style="1" hidden="1" customWidth="1"/>
    <col min="12076" max="12076" width="9.140625" style="1"/>
    <col min="12077" max="12083" width="0" style="1" hidden="1" customWidth="1"/>
    <col min="12084" max="12084" width="9.140625" style="1"/>
    <col min="12085" max="12091" width="0" style="1" hidden="1" customWidth="1"/>
    <col min="12092" max="12092" width="9.140625" style="1"/>
    <col min="12093" max="12099" width="0" style="1" hidden="1" customWidth="1"/>
    <col min="12100" max="12100" width="9.140625" style="1"/>
    <col min="12101" max="12107" width="0" style="1" hidden="1" customWidth="1"/>
    <col min="12108" max="12108" width="9.140625" style="1"/>
    <col min="12109" max="12115" width="0" style="1" hidden="1" customWidth="1"/>
    <col min="12116" max="12116" width="9.140625" style="1"/>
    <col min="12117" max="12123" width="0" style="1" hidden="1" customWidth="1"/>
    <col min="12124" max="12124" width="9.140625" style="1"/>
    <col min="12125" max="12131" width="0" style="1" hidden="1" customWidth="1"/>
    <col min="12132" max="12132" width="9.140625" style="1"/>
    <col min="12133" max="12139" width="0" style="1" hidden="1" customWidth="1"/>
    <col min="12140" max="12140" width="9.140625" style="1"/>
    <col min="12141" max="12147" width="0" style="1" hidden="1" customWidth="1"/>
    <col min="12148" max="12148" width="9.140625" style="1"/>
    <col min="12149" max="12155" width="0" style="1" hidden="1" customWidth="1"/>
    <col min="12156" max="12156" width="9.140625" style="1"/>
    <col min="12157" max="12163" width="0" style="1" hidden="1" customWidth="1"/>
    <col min="12164" max="12164" width="9.140625" style="1"/>
    <col min="12165" max="12171" width="0" style="1" hidden="1" customWidth="1"/>
    <col min="12172" max="12172" width="9.140625" style="1"/>
    <col min="12173" max="12179" width="0" style="1" hidden="1" customWidth="1"/>
    <col min="12180" max="12180" width="9.140625" style="1"/>
    <col min="12181" max="12187" width="0" style="1" hidden="1" customWidth="1"/>
    <col min="12188" max="12188" width="9.140625" style="1"/>
    <col min="12189" max="12195" width="0" style="1" hidden="1" customWidth="1"/>
    <col min="12196" max="12196" width="9.140625" style="1"/>
    <col min="12197" max="12203" width="0" style="1" hidden="1" customWidth="1"/>
    <col min="12204" max="12204" width="9.140625" style="1"/>
    <col min="12205" max="12211" width="0" style="1" hidden="1" customWidth="1"/>
    <col min="12212" max="12212" width="9.140625" style="1"/>
    <col min="12213" max="12219" width="0" style="1" hidden="1" customWidth="1"/>
    <col min="12220" max="12220" width="9.140625" style="1"/>
    <col min="12221" max="12227" width="0" style="1" hidden="1" customWidth="1"/>
    <col min="12228" max="12228" width="9.140625" style="1"/>
    <col min="12229" max="12235" width="0" style="1" hidden="1" customWidth="1"/>
    <col min="12236" max="12236" width="9.140625" style="1"/>
    <col min="12237" max="12243" width="0" style="1" hidden="1" customWidth="1"/>
    <col min="12244" max="12244" width="9.140625" style="1"/>
    <col min="12245" max="12251" width="0" style="1" hidden="1" customWidth="1"/>
    <col min="12252" max="12252" width="9.140625" style="1"/>
    <col min="12253" max="12259" width="0" style="1" hidden="1" customWidth="1"/>
    <col min="12260" max="12260" width="9.140625" style="1"/>
    <col min="12261" max="12267" width="0" style="1" hidden="1" customWidth="1"/>
    <col min="12268" max="12288" width="9.140625" style="1"/>
    <col min="12289" max="12291" width="1.42578125" style="1" customWidth="1"/>
    <col min="12292" max="12292" width="9.140625" style="1" customWidth="1"/>
    <col min="12293" max="12299" width="0" style="1" hidden="1" customWidth="1"/>
    <col min="12300" max="12300" width="9.140625" style="1" customWidth="1"/>
    <col min="12301" max="12307" width="0" style="1" hidden="1" customWidth="1"/>
    <col min="12308" max="12308" width="9.140625" style="1" customWidth="1"/>
    <col min="12309" max="12315" width="0" style="1" hidden="1" customWidth="1"/>
    <col min="12316" max="12316" width="9.140625" style="1"/>
    <col min="12317" max="12323" width="0" style="1" hidden="1" customWidth="1"/>
    <col min="12324" max="12324" width="9.140625" style="1"/>
    <col min="12325" max="12331" width="0" style="1" hidden="1" customWidth="1"/>
    <col min="12332" max="12332" width="9.140625" style="1"/>
    <col min="12333" max="12339" width="0" style="1" hidden="1" customWidth="1"/>
    <col min="12340" max="12340" width="9.140625" style="1"/>
    <col min="12341" max="12347" width="0" style="1" hidden="1" customWidth="1"/>
    <col min="12348" max="12348" width="9.140625" style="1"/>
    <col min="12349" max="12355" width="0" style="1" hidden="1" customWidth="1"/>
    <col min="12356" max="12356" width="9.140625" style="1"/>
    <col min="12357" max="12363" width="0" style="1" hidden="1" customWidth="1"/>
    <col min="12364" max="12364" width="9.140625" style="1"/>
    <col min="12365" max="12371" width="0" style="1" hidden="1" customWidth="1"/>
    <col min="12372" max="12372" width="9.140625" style="1"/>
    <col min="12373" max="12379" width="0" style="1" hidden="1" customWidth="1"/>
    <col min="12380" max="12380" width="9.140625" style="1"/>
    <col min="12381" max="12387" width="0" style="1" hidden="1" customWidth="1"/>
    <col min="12388" max="12388" width="9.140625" style="1"/>
    <col min="12389" max="12395" width="0" style="1" hidden="1" customWidth="1"/>
    <col min="12396" max="12396" width="9.140625" style="1"/>
    <col min="12397" max="12403" width="0" style="1" hidden="1" customWidth="1"/>
    <col min="12404" max="12404" width="9.140625" style="1"/>
    <col min="12405" max="12411" width="0" style="1" hidden="1" customWidth="1"/>
    <col min="12412" max="12412" width="9.140625" style="1"/>
    <col min="12413" max="12419" width="0" style="1" hidden="1" customWidth="1"/>
    <col min="12420" max="12420" width="9.140625" style="1"/>
    <col min="12421" max="12427" width="0" style="1" hidden="1" customWidth="1"/>
    <col min="12428" max="12428" width="9.140625" style="1"/>
    <col min="12429" max="12435" width="0" style="1" hidden="1" customWidth="1"/>
    <col min="12436" max="12436" width="9.140625" style="1"/>
    <col min="12437" max="12443" width="0" style="1" hidden="1" customWidth="1"/>
    <col min="12444" max="12444" width="9.140625" style="1"/>
    <col min="12445" max="12451" width="0" style="1" hidden="1" customWidth="1"/>
    <col min="12452" max="12452" width="9.140625" style="1"/>
    <col min="12453" max="12459" width="0" style="1" hidden="1" customWidth="1"/>
    <col min="12460" max="12460" width="9.140625" style="1"/>
    <col min="12461" max="12467" width="0" style="1" hidden="1" customWidth="1"/>
    <col min="12468" max="12468" width="9.140625" style="1"/>
    <col min="12469" max="12475" width="0" style="1" hidden="1" customWidth="1"/>
    <col min="12476" max="12476" width="9.140625" style="1"/>
    <col min="12477" max="12483" width="0" style="1" hidden="1" customWidth="1"/>
    <col min="12484" max="12484" width="9.140625" style="1"/>
    <col min="12485" max="12491" width="0" style="1" hidden="1" customWidth="1"/>
    <col min="12492" max="12492" width="9.140625" style="1"/>
    <col min="12493" max="12499" width="0" style="1" hidden="1" customWidth="1"/>
    <col min="12500" max="12500" width="9.140625" style="1"/>
    <col min="12501" max="12507" width="0" style="1" hidden="1" customWidth="1"/>
    <col min="12508" max="12508" width="9.140625" style="1"/>
    <col min="12509" max="12515" width="0" style="1" hidden="1" customWidth="1"/>
    <col min="12516" max="12516" width="9.140625" style="1"/>
    <col min="12517" max="12523" width="0" style="1" hidden="1" customWidth="1"/>
    <col min="12524" max="12544" width="9.140625" style="1"/>
    <col min="12545" max="12547" width="1.42578125" style="1" customWidth="1"/>
    <col min="12548" max="12548" width="9.140625" style="1" customWidth="1"/>
    <col min="12549" max="12555" width="0" style="1" hidden="1" customWidth="1"/>
    <col min="12556" max="12556" width="9.140625" style="1" customWidth="1"/>
    <col min="12557" max="12563" width="0" style="1" hidden="1" customWidth="1"/>
    <col min="12564" max="12564" width="9.140625" style="1" customWidth="1"/>
    <col min="12565" max="12571" width="0" style="1" hidden="1" customWidth="1"/>
    <col min="12572" max="12572" width="9.140625" style="1"/>
    <col min="12573" max="12579" width="0" style="1" hidden="1" customWidth="1"/>
    <col min="12580" max="12580" width="9.140625" style="1"/>
    <col min="12581" max="12587" width="0" style="1" hidden="1" customWidth="1"/>
    <col min="12588" max="12588" width="9.140625" style="1"/>
    <col min="12589" max="12595" width="0" style="1" hidden="1" customWidth="1"/>
    <col min="12596" max="12596" width="9.140625" style="1"/>
    <col min="12597" max="12603" width="0" style="1" hidden="1" customWidth="1"/>
    <col min="12604" max="12604" width="9.140625" style="1"/>
    <col min="12605" max="12611" width="0" style="1" hidden="1" customWidth="1"/>
    <col min="12612" max="12612" width="9.140625" style="1"/>
    <col min="12613" max="12619" width="0" style="1" hidden="1" customWidth="1"/>
    <col min="12620" max="12620" width="9.140625" style="1"/>
    <col min="12621" max="12627" width="0" style="1" hidden="1" customWidth="1"/>
    <col min="12628" max="12628" width="9.140625" style="1"/>
    <col min="12629" max="12635" width="0" style="1" hidden="1" customWidth="1"/>
    <col min="12636" max="12636" width="9.140625" style="1"/>
    <col min="12637" max="12643" width="0" style="1" hidden="1" customWidth="1"/>
    <col min="12644" max="12644" width="9.140625" style="1"/>
    <col min="12645" max="12651" width="0" style="1" hidden="1" customWidth="1"/>
    <col min="12652" max="12652" width="9.140625" style="1"/>
    <col min="12653" max="12659" width="0" style="1" hidden="1" customWidth="1"/>
    <col min="12660" max="12660" width="9.140625" style="1"/>
    <col min="12661" max="12667" width="0" style="1" hidden="1" customWidth="1"/>
    <col min="12668" max="12668" width="9.140625" style="1"/>
    <col min="12669" max="12675" width="0" style="1" hidden="1" customWidth="1"/>
    <col min="12676" max="12676" width="9.140625" style="1"/>
    <col min="12677" max="12683" width="0" style="1" hidden="1" customWidth="1"/>
    <col min="12684" max="12684" width="9.140625" style="1"/>
    <col min="12685" max="12691" width="0" style="1" hidden="1" customWidth="1"/>
    <col min="12692" max="12692" width="9.140625" style="1"/>
    <col min="12693" max="12699" width="0" style="1" hidden="1" customWidth="1"/>
    <col min="12700" max="12700" width="9.140625" style="1"/>
    <col min="12701" max="12707" width="0" style="1" hidden="1" customWidth="1"/>
    <col min="12708" max="12708" width="9.140625" style="1"/>
    <col min="12709" max="12715" width="0" style="1" hidden="1" customWidth="1"/>
    <col min="12716" max="12716" width="9.140625" style="1"/>
    <col min="12717" max="12723" width="0" style="1" hidden="1" customWidth="1"/>
    <col min="12724" max="12724" width="9.140625" style="1"/>
    <col min="12725" max="12731" width="0" style="1" hidden="1" customWidth="1"/>
    <col min="12732" max="12732" width="9.140625" style="1"/>
    <col min="12733" max="12739" width="0" style="1" hidden="1" customWidth="1"/>
    <col min="12740" max="12740" width="9.140625" style="1"/>
    <col min="12741" max="12747" width="0" style="1" hidden="1" customWidth="1"/>
    <col min="12748" max="12748" width="9.140625" style="1"/>
    <col min="12749" max="12755" width="0" style="1" hidden="1" customWidth="1"/>
    <col min="12756" max="12756" width="9.140625" style="1"/>
    <col min="12757" max="12763" width="0" style="1" hidden="1" customWidth="1"/>
    <col min="12764" max="12764" width="9.140625" style="1"/>
    <col min="12765" max="12771" width="0" style="1" hidden="1" customWidth="1"/>
    <col min="12772" max="12772" width="9.140625" style="1"/>
    <col min="12773" max="12779" width="0" style="1" hidden="1" customWidth="1"/>
    <col min="12780" max="12800" width="9.140625" style="1"/>
    <col min="12801" max="12803" width="1.42578125" style="1" customWidth="1"/>
    <col min="12804" max="12804" width="9.140625" style="1" customWidth="1"/>
    <col min="12805" max="12811" width="0" style="1" hidden="1" customWidth="1"/>
    <col min="12812" max="12812" width="9.140625" style="1" customWidth="1"/>
    <col min="12813" max="12819" width="0" style="1" hidden="1" customWidth="1"/>
    <col min="12820" max="12820" width="9.140625" style="1" customWidth="1"/>
    <col min="12821" max="12827" width="0" style="1" hidden="1" customWidth="1"/>
    <col min="12828" max="12828" width="9.140625" style="1"/>
    <col min="12829" max="12835" width="0" style="1" hidden="1" customWidth="1"/>
    <col min="12836" max="12836" width="9.140625" style="1"/>
    <col min="12837" max="12843" width="0" style="1" hidden="1" customWidth="1"/>
    <col min="12844" max="12844" width="9.140625" style="1"/>
    <col min="12845" max="12851" width="0" style="1" hidden="1" customWidth="1"/>
    <col min="12852" max="12852" width="9.140625" style="1"/>
    <col min="12853" max="12859" width="0" style="1" hidden="1" customWidth="1"/>
    <col min="12860" max="12860" width="9.140625" style="1"/>
    <col min="12861" max="12867" width="0" style="1" hidden="1" customWidth="1"/>
    <col min="12868" max="12868" width="9.140625" style="1"/>
    <col min="12869" max="12875" width="0" style="1" hidden="1" customWidth="1"/>
    <col min="12876" max="12876" width="9.140625" style="1"/>
    <col min="12877" max="12883" width="0" style="1" hidden="1" customWidth="1"/>
    <col min="12884" max="12884" width="9.140625" style="1"/>
    <col min="12885" max="12891" width="0" style="1" hidden="1" customWidth="1"/>
    <col min="12892" max="12892" width="9.140625" style="1"/>
    <col min="12893" max="12899" width="0" style="1" hidden="1" customWidth="1"/>
    <col min="12900" max="12900" width="9.140625" style="1"/>
    <col min="12901" max="12907" width="0" style="1" hidden="1" customWidth="1"/>
    <col min="12908" max="12908" width="9.140625" style="1"/>
    <col min="12909" max="12915" width="0" style="1" hidden="1" customWidth="1"/>
    <col min="12916" max="12916" width="9.140625" style="1"/>
    <col min="12917" max="12923" width="0" style="1" hidden="1" customWidth="1"/>
    <col min="12924" max="12924" width="9.140625" style="1"/>
    <col min="12925" max="12931" width="0" style="1" hidden="1" customWidth="1"/>
    <col min="12932" max="12932" width="9.140625" style="1"/>
    <col min="12933" max="12939" width="0" style="1" hidden="1" customWidth="1"/>
    <col min="12940" max="12940" width="9.140625" style="1"/>
    <col min="12941" max="12947" width="0" style="1" hidden="1" customWidth="1"/>
    <col min="12948" max="12948" width="9.140625" style="1"/>
    <col min="12949" max="12955" width="0" style="1" hidden="1" customWidth="1"/>
    <col min="12956" max="12956" width="9.140625" style="1"/>
    <col min="12957" max="12963" width="0" style="1" hidden="1" customWidth="1"/>
    <col min="12964" max="12964" width="9.140625" style="1"/>
    <col min="12965" max="12971" width="0" style="1" hidden="1" customWidth="1"/>
    <col min="12972" max="12972" width="9.140625" style="1"/>
    <col min="12973" max="12979" width="0" style="1" hidden="1" customWidth="1"/>
    <col min="12980" max="12980" width="9.140625" style="1"/>
    <col min="12981" max="12987" width="0" style="1" hidden="1" customWidth="1"/>
    <col min="12988" max="12988" width="9.140625" style="1"/>
    <col min="12989" max="12995" width="0" style="1" hidden="1" customWidth="1"/>
    <col min="12996" max="12996" width="9.140625" style="1"/>
    <col min="12997" max="13003" width="0" style="1" hidden="1" customWidth="1"/>
    <col min="13004" max="13004" width="9.140625" style="1"/>
    <col min="13005" max="13011" width="0" style="1" hidden="1" customWidth="1"/>
    <col min="13012" max="13012" width="9.140625" style="1"/>
    <col min="13013" max="13019" width="0" style="1" hidden="1" customWidth="1"/>
    <col min="13020" max="13020" width="9.140625" style="1"/>
    <col min="13021" max="13027" width="0" style="1" hidden="1" customWidth="1"/>
    <col min="13028" max="13028" width="9.140625" style="1"/>
    <col min="13029" max="13035" width="0" style="1" hidden="1" customWidth="1"/>
    <col min="13036" max="13056" width="9.140625" style="1"/>
    <col min="13057" max="13059" width="1.42578125" style="1" customWidth="1"/>
    <col min="13060" max="13060" width="9.140625" style="1" customWidth="1"/>
    <col min="13061" max="13067" width="0" style="1" hidden="1" customWidth="1"/>
    <col min="13068" max="13068" width="9.140625" style="1" customWidth="1"/>
    <col min="13069" max="13075" width="0" style="1" hidden="1" customWidth="1"/>
    <col min="13076" max="13076" width="9.140625" style="1" customWidth="1"/>
    <col min="13077" max="13083" width="0" style="1" hidden="1" customWidth="1"/>
    <col min="13084" max="13084" width="9.140625" style="1"/>
    <col min="13085" max="13091" width="0" style="1" hidden="1" customWidth="1"/>
    <col min="13092" max="13092" width="9.140625" style="1"/>
    <col min="13093" max="13099" width="0" style="1" hidden="1" customWidth="1"/>
    <col min="13100" max="13100" width="9.140625" style="1"/>
    <col min="13101" max="13107" width="0" style="1" hidden="1" customWidth="1"/>
    <col min="13108" max="13108" width="9.140625" style="1"/>
    <col min="13109" max="13115" width="0" style="1" hidden="1" customWidth="1"/>
    <col min="13116" max="13116" width="9.140625" style="1"/>
    <col min="13117" max="13123" width="0" style="1" hidden="1" customWidth="1"/>
    <col min="13124" max="13124" width="9.140625" style="1"/>
    <col min="13125" max="13131" width="0" style="1" hidden="1" customWidth="1"/>
    <col min="13132" max="13132" width="9.140625" style="1"/>
    <col min="13133" max="13139" width="0" style="1" hidden="1" customWidth="1"/>
    <col min="13140" max="13140" width="9.140625" style="1"/>
    <col min="13141" max="13147" width="0" style="1" hidden="1" customWidth="1"/>
    <col min="13148" max="13148" width="9.140625" style="1"/>
    <col min="13149" max="13155" width="0" style="1" hidden="1" customWidth="1"/>
    <col min="13156" max="13156" width="9.140625" style="1"/>
    <col min="13157" max="13163" width="0" style="1" hidden="1" customWidth="1"/>
    <col min="13164" max="13164" width="9.140625" style="1"/>
    <col min="13165" max="13171" width="0" style="1" hidden="1" customWidth="1"/>
    <col min="13172" max="13172" width="9.140625" style="1"/>
    <col min="13173" max="13179" width="0" style="1" hidden="1" customWidth="1"/>
    <col min="13180" max="13180" width="9.140625" style="1"/>
    <col min="13181" max="13187" width="0" style="1" hidden="1" customWidth="1"/>
    <col min="13188" max="13188" width="9.140625" style="1"/>
    <col min="13189" max="13195" width="0" style="1" hidden="1" customWidth="1"/>
    <col min="13196" max="13196" width="9.140625" style="1"/>
    <col min="13197" max="13203" width="0" style="1" hidden="1" customWidth="1"/>
    <col min="13204" max="13204" width="9.140625" style="1"/>
    <col min="13205" max="13211" width="0" style="1" hidden="1" customWidth="1"/>
    <col min="13212" max="13212" width="9.140625" style="1"/>
    <col min="13213" max="13219" width="0" style="1" hidden="1" customWidth="1"/>
    <col min="13220" max="13220" width="9.140625" style="1"/>
    <col min="13221" max="13227" width="0" style="1" hidden="1" customWidth="1"/>
    <col min="13228" max="13228" width="9.140625" style="1"/>
    <col min="13229" max="13235" width="0" style="1" hidden="1" customWidth="1"/>
    <col min="13236" max="13236" width="9.140625" style="1"/>
    <col min="13237" max="13243" width="0" style="1" hidden="1" customWidth="1"/>
    <col min="13244" max="13244" width="9.140625" style="1"/>
    <col min="13245" max="13251" width="0" style="1" hidden="1" customWidth="1"/>
    <col min="13252" max="13252" width="9.140625" style="1"/>
    <col min="13253" max="13259" width="0" style="1" hidden="1" customWidth="1"/>
    <col min="13260" max="13260" width="9.140625" style="1"/>
    <col min="13261" max="13267" width="0" style="1" hidden="1" customWidth="1"/>
    <col min="13268" max="13268" width="9.140625" style="1"/>
    <col min="13269" max="13275" width="0" style="1" hidden="1" customWidth="1"/>
    <col min="13276" max="13276" width="9.140625" style="1"/>
    <col min="13277" max="13283" width="0" style="1" hidden="1" customWidth="1"/>
    <col min="13284" max="13284" width="9.140625" style="1"/>
    <col min="13285" max="13291" width="0" style="1" hidden="1" customWidth="1"/>
    <col min="13292" max="13312" width="9.140625" style="1"/>
    <col min="13313" max="13315" width="1.42578125" style="1" customWidth="1"/>
    <col min="13316" max="13316" width="9.140625" style="1" customWidth="1"/>
    <col min="13317" max="13323" width="0" style="1" hidden="1" customWidth="1"/>
    <col min="13324" max="13324" width="9.140625" style="1" customWidth="1"/>
    <col min="13325" max="13331" width="0" style="1" hidden="1" customWidth="1"/>
    <col min="13332" max="13332" width="9.140625" style="1" customWidth="1"/>
    <col min="13333" max="13339" width="0" style="1" hidden="1" customWidth="1"/>
    <col min="13340" max="13340" width="9.140625" style="1"/>
    <col min="13341" max="13347" width="0" style="1" hidden="1" customWidth="1"/>
    <col min="13348" max="13348" width="9.140625" style="1"/>
    <col min="13349" max="13355" width="0" style="1" hidden="1" customWidth="1"/>
    <col min="13356" max="13356" width="9.140625" style="1"/>
    <col min="13357" max="13363" width="0" style="1" hidden="1" customWidth="1"/>
    <col min="13364" max="13364" width="9.140625" style="1"/>
    <col min="13365" max="13371" width="0" style="1" hidden="1" customWidth="1"/>
    <col min="13372" max="13372" width="9.140625" style="1"/>
    <col min="13373" max="13379" width="0" style="1" hidden="1" customWidth="1"/>
    <col min="13380" max="13380" width="9.140625" style="1"/>
    <col min="13381" max="13387" width="0" style="1" hidden="1" customWidth="1"/>
    <col min="13388" max="13388" width="9.140625" style="1"/>
    <col min="13389" max="13395" width="0" style="1" hidden="1" customWidth="1"/>
    <col min="13396" max="13396" width="9.140625" style="1"/>
    <col min="13397" max="13403" width="0" style="1" hidden="1" customWidth="1"/>
    <col min="13404" max="13404" width="9.140625" style="1"/>
    <col min="13405" max="13411" width="0" style="1" hidden="1" customWidth="1"/>
    <col min="13412" max="13412" width="9.140625" style="1"/>
    <col min="13413" max="13419" width="0" style="1" hidden="1" customWidth="1"/>
    <col min="13420" max="13420" width="9.140625" style="1"/>
    <col min="13421" max="13427" width="0" style="1" hidden="1" customWidth="1"/>
    <col min="13428" max="13428" width="9.140625" style="1"/>
    <col min="13429" max="13435" width="0" style="1" hidden="1" customWidth="1"/>
    <col min="13436" max="13436" width="9.140625" style="1"/>
    <col min="13437" max="13443" width="0" style="1" hidden="1" customWidth="1"/>
    <col min="13444" max="13444" width="9.140625" style="1"/>
    <col min="13445" max="13451" width="0" style="1" hidden="1" customWidth="1"/>
    <col min="13452" max="13452" width="9.140625" style="1"/>
    <col min="13453" max="13459" width="0" style="1" hidden="1" customWidth="1"/>
    <col min="13460" max="13460" width="9.140625" style="1"/>
    <col min="13461" max="13467" width="0" style="1" hidden="1" customWidth="1"/>
    <col min="13468" max="13468" width="9.140625" style="1"/>
    <col min="13469" max="13475" width="0" style="1" hidden="1" customWidth="1"/>
    <col min="13476" max="13476" width="9.140625" style="1"/>
    <col min="13477" max="13483" width="0" style="1" hidden="1" customWidth="1"/>
    <col min="13484" max="13484" width="9.140625" style="1"/>
    <col min="13485" max="13491" width="0" style="1" hidden="1" customWidth="1"/>
    <col min="13492" max="13492" width="9.140625" style="1"/>
    <col min="13493" max="13499" width="0" style="1" hidden="1" customWidth="1"/>
    <col min="13500" max="13500" width="9.140625" style="1"/>
    <col min="13501" max="13507" width="0" style="1" hidden="1" customWidth="1"/>
    <col min="13508" max="13508" width="9.140625" style="1"/>
    <col min="13509" max="13515" width="0" style="1" hidden="1" customWidth="1"/>
    <col min="13516" max="13516" width="9.140625" style="1"/>
    <col min="13517" max="13523" width="0" style="1" hidden="1" customWidth="1"/>
    <col min="13524" max="13524" width="9.140625" style="1"/>
    <col min="13525" max="13531" width="0" style="1" hidden="1" customWidth="1"/>
    <col min="13532" max="13532" width="9.140625" style="1"/>
    <col min="13533" max="13539" width="0" style="1" hidden="1" customWidth="1"/>
    <col min="13540" max="13540" width="9.140625" style="1"/>
    <col min="13541" max="13547" width="0" style="1" hidden="1" customWidth="1"/>
    <col min="13548" max="13568" width="9.140625" style="1"/>
    <col min="13569" max="13571" width="1.42578125" style="1" customWidth="1"/>
    <col min="13572" max="13572" width="9.140625" style="1" customWidth="1"/>
    <col min="13573" max="13579" width="0" style="1" hidden="1" customWidth="1"/>
    <col min="13580" max="13580" width="9.140625" style="1" customWidth="1"/>
    <col min="13581" max="13587" width="0" style="1" hidden="1" customWidth="1"/>
    <col min="13588" max="13588" width="9.140625" style="1" customWidth="1"/>
    <col min="13589" max="13595" width="0" style="1" hidden="1" customWidth="1"/>
    <col min="13596" max="13596" width="9.140625" style="1"/>
    <col min="13597" max="13603" width="0" style="1" hidden="1" customWidth="1"/>
    <col min="13604" max="13604" width="9.140625" style="1"/>
    <col min="13605" max="13611" width="0" style="1" hidden="1" customWidth="1"/>
    <col min="13612" max="13612" width="9.140625" style="1"/>
    <col min="13613" max="13619" width="0" style="1" hidden="1" customWidth="1"/>
    <col min="13620" max="13620" width="9.140625" style="1"/>
    <col min="13621" max="13627" width="0" style="1" hidden="1" customWidth="1"/>
    <col min="13628" max="13628" width="9.140625" style="1"/>
    <col min="13629" max="13635" width="0" style="1" hidden="1" customWidth="1"/>
    <col min="13636" max="13636" width="9.140625" style="1"/>
    <col min="13637" max="13643" width="0" style="1" hidden="1" customWidth="1"/>
    <col min="13644" max="13644" width="9.140625" style="1"/>
    <col min="13645" max="13651" width="0" style="1" hidden="1" customWidth="1"/>
    <col min="13652" max="13652" width="9.140625" style="1"/>
    <col min="13653" max="13659" width="0" style="1" hidden="1" customWidth="1"/>
    <col min="13660" max="13660" width="9.140625" style="1"/>
    <col min="13661" max="13667" width="0" style="1" hidden="1" customWidth="1"/>
    <col min="13668" max="13668" width="9.140625" style="1"/>
    <col min="13669" max="13675" width="0" style="1" hidden="1" customWidth="1"/>
    <col min="13676" max="13676" width="9.140625" style="1"/>
    <col min="13677" max="13683" width="0" style="1" hidden="1" customWidth="1"/>
    <col min="13684" max="13684" width="9.140625" style="1"/>
    <col min="13685" max="13691" width="0" style="1" hidden="1" customWidth="1"/>
    <col min="13692" max="13692" width="9.140625" style="1"/>
    <col min="13693" max="13699" width="0" style="1" hidden="1" customWidth="1"/>
    <col min="13700" max="13700" width="9.140625" style="1"/>
    <col min="13701" max="13707" width="0" style="1" hidden="1" customWidth="1"/>
    <col min="13708" max="13708" width="9.140625" style="1"/>
    <col min="13709" max="13715" width="0" style="1" hidden="1" customWidth="1"/>
    <col min="13716" max="13716" width="9.140625" style="1"/>
    <col min="13717" max="13723" width="0" style="1" hidden="1" customWidth="1"/>
    <col min="13724" max="13724" width="9.140625" style="1"/>
    <col min="13725" max="13731" width="0" style="1" hidden="1" customWidth="1"/>
    <col min="13732" max="13732" width="9.140625" style="1"/>
    <col min="13733" max="13739" width="0" style="1" hidden="1" customWidth="1"/>
    <col min="13740" max="13740" width="9.140625" style="1"/>
    <col min="13741" max="13747" width="0" style="1" hidden="1" customWidth="1"/>
    <col min="13748" max="13748" width="9.140625" style="1"/>
    <col min="13749" max="13755" width="0" style="1" hidden="1" customWidth="1"/>
    <col min="13756" max="13756" width="9.140625" style="1"/>
    <col min="13757" max="13763" width="0" style="1" hidden="1" customWidth="1"/>
    <col min="13764" max="13764" width="9.140625" style="1"/>
    <col min="13765" max="13771" width="0" style="1" hidden="1" customWidth="1"/>
    <col min="13772" max="13772" width="9.140625" style="1"/>
    <col min="13773" max="13779" width="0" style="1" hidden="1" customWidth="1"/>
    <col min="13780" max="13780" width="9.140625" style="1"/>
    <col min="13781" max="13787" width="0" style="1" hidden="1" customWidth="1"/>
    <col min="13788" max="13788" width="9.140625" style="1"/>
    <col min="13789" max="13795" width="0" style="1" hidden="1" customWidth="1"/>
    <col min="13796" max="13796" width="9.140625" style="1"/>
    <col min="13797" max="13803" width="0" style="1" hidden="1" customWidth="1"/>
    <col min="13804" max="13824" width="9.140625" style="1"/>
    <col min="13825" max="13827" width="1.42578125" style="1" customWidth="1"/>
    <col min="13828" max="13828" width="9.140625" style="1" customWidth="1"/>
    <col min="13829" max="13835" width="0" style="1" hidden="1" customWidth="1"/>
    <col min="13836" max="13836" width="9.140625" style="1" customWidth="1"/>
    <col min="13837" max="13843" width="0" style="1" hidden="1" customWidth="1"/>
    <col min="13844" max="13844" width="9.140625" style="1" customWidth="1"/>
    <col min="13845" max="13851" width="0" style="1" hidden="1" customWidth="1"/>
    <col min="13852" max="13852" width="9.140625" style="1"/>
    <col min="13853" max="13859" width="0" style="1" hidden="1" customWidth="1"/>
    <col min="13860" max="13860" width="9.140625" style="1"/>
    <col min="13861" max="13867" width="0" style="1" hidden="1" customWidth="1"/>
    <col min="13868" max="13868" width="9.140625" style="1"/>
    <col min="13869" max="13875" width="0" style="1" hidden="1" customWidth="1"/>
    <col min="13876" max="13876" width="9.140625" style="1"/>
    <col min="13877" max="13883" width="0" style="1" hidden="1" customWidth="1"/>
    <col min="13884" max="13884" width="9.140625" style="1"/>
    <col min="13885" max="13891" width="0" style="1" hidden="1" customWidth="1"/>
    <col min="13892" max="13892" width="9.140625" style="1"/>
    <col min="13893" max="13899" width="0" style="1" hidden="1" customWidth="1"/>
    <col min="13900" max="13900" width="9.140625" style="1"/>
    <col min="13901" max="13907" width="0" style="1" hidden="1" customWidth="1"/>
    <col min="13908" max="13908" width="9.140625" style="1"/>
    <col min="13909" max="13915" width="0" style="1" hidden="1" customWidth="1"/>
    <col min="13916" max="13916" width="9.140625" style="1"/>
    <col min="13917" max="13923" width="0" style="1" hidden="1" customWidth="1"/>
    <col min="13924" max="13924" width="9.140625" style="1"/>
    <col min="13925" max="13931" width="0" style="1" hidden="1" customWidth="1"/>
    <col min="13932" max="13932" width="9.140625" style="1"/>
    <col min="13933" max="13939" width="0" style="1" hidden="1" customWidth="1"/>
    <col min="13940" max="13940" width="9.140625" style="1"/>
    <col min="13941" max="13947" width="0" style="1" hidden="1" customWidth="1"/>
    <col min="13948" max="13948" width="9.140625" style="1"/>
    <col min="13949" max="13955" width="0" style="1" hidden="1" customWidth="1"/>
    <col min="13956" max="13956" width="9.140625" style="1"/>
    <col min="13957" max="13963" width="0" style="1" hidden="1" customWidth="1"/>
    <col min="13964" max="13964" width="9.140625" style="1"/>
    <col min="13965" max="13971" width="0" style="1" hidden="1" customWidth="1"/>
    <col min="13972" max="13972" width="9.140625" style="1"/>
    <col min="13973" max="13979" width="0" style="1" hidden="1" customWidth="1"/>
    <col min="13980" max="13980" width="9.140625" style="1"/>
    <col min="13981" max="13987" width="0" style="1" hidden="1" customWidth="1"/>
    <col min="13988" max="13988" width="9.140625" style="1"/>
    <col min="13989" max="13995" width="0" style="1" hidden="1" customWidth="1"/>
    <col min="13996" max="13996" width="9.140625" style="1"/>
    <col min="13997" max="14003" width="0" style="1" hidden="1" customWidth="1"/>
    <col min="14004" max="14004" width="9.140625" style="1"/>
    <col min="14005" max="14011" width="0" style="1" hidden="1" customWidth="1"/>
    <col min="14012" max="14012" width="9.140625" style="1"/>
    <col min="14013" max="14019" width="0" style="1" hidden="1" customWidth="1"/>
    <col min="14020" max="14020" width="9.140625" style="1"/>
    <col min="14021" max="14027" width="0" style="1" hidden="1" customWidth="1"/>
    <col min="14028" max="14028" width="9.140625" style="1"/>
    <col min="14029" max="14035" width="0" style="1" hidden="1" customWidth="1"/>
    <col min="14036" max="14036" width="9.140625" style="1"/>
    <col min="14037" max="14043" width="0" style="1" hidden="1" customWidth="1"/>
    <col min="14044" max="14044" width="9.140625" style="1"/>
    <col min="14045" max="14051" width="0" style="1" hidden="1" customWidth="1"/>
    <col min="14052" max="14052" width="9.140625" style="1"/>
    <col min="14053" max="14059" width="0" style="1" hidden="1" customWidth="1"/>
    <col min="14060" max="14080" width="9.140625" style="1"/>
    <col min="14081" max="14083" width="1.42578125" style="1" customWidth="1"/>
    <col min="14084" max="14084" width="9.140625" style="1" customWidth="1"/>
    <col min="14085" max="14091" width="0" style="1" hidden="1" customWidth="1"/>
    <col min="14092" max="14092" width="9.140625" style="1" customWidth="1"/>
    <col min="14093" max="14099" width="0" style="1" hidden="1" customWidth="1"/>
    <col min="14100" max="14100" width="9.140625" style="1" customWidth="1"/>
    <col min="14101" max="14107" width="0" style="1" hidden="1" customWidth="1"/>
    <col min="14108" max="14108" width="9.140625" style="1"/>
    <col min="14109" max="14115" width="0" style="1" hidden="1" customWidth="1"/>
    <col min="14116" max="14116" width="9.140625" style="1"/>
    <col min="14117" max="14123" width="0" style="1" hidden="1" customWidth="1"/>
    <col min="14124" max="14124" width="9.140625" style="1"/>
    <col min="14125" max="14131" width="0" style="1" hidden="1" customWidth="1"/>
    <col min="14132" max="14132" width="9.140625" style="1"/>
    <col min="14133" max="14139" width="0" style="1" hidden="1" customWidth="1"/>
    <col min="14140" max="14140" width="9.140625" style="1"/>
    <col min="14141" max="14147" width="0" style="1" hidden="1" customWidth="1"/>
    <col min="14148" max="14148" width="9.140625" style="1"/>
    <col min="14149" max="14155" width="0" style="1" hidden="1" customWidth="1"/>
    <col min="14156" max="14156" width="9.140625" style="1"/>
    <col min="14157" max="14163" width="0" style="1" hidden="1" customWidth="1"/>
    <col min="14164" max="14164" width="9.140625" style="1"/>
    <col min="14165" max="14171" width="0" style="1" hidden="1" customWidth="1"/>
    <col min="14172" max="14172" width="9.140625" style="1"/>
    <col min="14173" max="14179" width="0" style="1" hidden="1" customWidth="1"/>
    <col min="14180" max="14180" width="9.140625" style="1"/>
    <col min="14181" max="14187" width="0" style="1" hidden="1" customWidth="1"/>
    <col min="14188" max="14188" width="9.140625" style="1"/>
    <col min="14189" max="14195" width="0" style="1" hidden="1" customWidth="1"/>
    <col min="14196" max="14196" width="9.140625" style="1"/>
    <col min="14197" max="14203" width="0" style="1" hidden="1" customWidth="1"/>
    <col min="14204" max="14204" width="9.140625" style="1"/>
    <col min="14205" max="14211" width="0" style="1" hidden="1" customWidth="1"/>
    <col min="14212" max="14212" width="9.140625" style="1"/>
    <col min="14213" max="14219" width="0" style="1" hidden="1" customWidth="1"/>
    <col min="14220" max="14220" width="9.140625" style="1"/>
    <col min="14221" max="14227" width="0" style="1" hidden="1" customWidth="1"/>
    <col min="14228" max="14228" width="9.140625" style="1"/>
    <col min="14229" max="14235" width="0" style="1" hidden="1" customWidth="1"/>
    <col min="14236" max="14236" width="9.140625" style="1"/>
    <col min="14237" max="14243" width="0" style="1" hidden="1" customWidth="1"/>
    <col min="14244" max="14244" width="9.140625" style="1"/>
    <col min="14245" max="14251" width="0" style="1" hidden="1" customWidth="1"/>
    <col min="14252" max="14252" width="9.140625" style="1"/>
    <col min="14253" max="14259" width="0" style="1" hidden="1" customWidth="1"/>
    <col min="14260" max="14260" width="9.140625" style="1"/>
    <col min="14261" max="14267" width="0" style="1" hidden="1" customWidth="1"/>
    <col min="14268" max="14268" width="9.140625" style="1"/>
    <col min="14269" max="14275" width="0" style="1" hidden="1" customWidth="1"/>
    <col min="14276" max="14276" width="9.140625" style="1"/>
    <col min="14277" max="14283" width="0" style="1" hidden="1" customWidth="1"/>
    <col min="14284" max="14284" width="9.140625" style="1"/>
    <col min="14285" max="14291" width="0" style="1" hidden="1" customWidth="1"/>
    <col min="14292" max="14292" width="9.140625" style="1"/>
    <col min="14293" max="14299" width="0" style="1" hidden="1" customWidth="1"/>
    <col min="14300" max="14300" width="9.140625" style="1"/>
    <col min="14301" max="14307" width="0" style="1" hidden="1" customWidth="1"/>
    <col min="14308" max="14308" width="9.140625" style="1"/>
    <col min="14309" max="14315" width="0" style="1" hidden="1" customWidth="1"/>
    <col min="14316" max="14336" width="9.140625" style="1"/>
    <col min="14337" max="14339" width="1.42578125" style="1" customWidth="1"/>
    <col min="14340" max="14340" width="9.140625" style="1" customWidth="1"/>
    <col min="14341" max="14347" width="0" style="1" hidden="1" customWidth="1"/>
    <col min="14348" max="14348" width="9.140625" style="1" customWidth="1"/>
    <col min="14349" max="14355" width="0" style="1" hidden="1" customWidth="1"/>
    <col min="14356" max="14356" width="9.140625" style="1" customWidth="1"/>
    <col min="14357" max="14363" width="0" style="1" hidden="1" customWidth="1"/>
    <col min="14364" max="14364" width="9.140625" style="1"/>
    <col min="14365" max="14371" width="0" style="1" hidden="1" customWidth="1"/>
    <col min="14372" max="14372" width="9.140625" style="1"/>
    <col min="14373" max="14379" width="0" style="1" hidden="1" customWidth="1"/>
    <col min="14380" max="14380" width="9.140625" style="1"/>
    <col min="14381" max="14387" width="0" style="1" hidden="1" customWidth="1"/>
    <col min="14388" max="14388" width="9.140625" style="1"/>
    <col min="14389" max="14395" width="0" style="1" hidden="1" customWidth="1"/>
    <col min="14396" max="14396" width="9.140625" style="1"/>
    <col min="14397" max="14403" width="0" style="1" hidden="1" customWidth="1"/>
    <col min="14404" max="14404" width="9.140625" style="1"/>
    <col min="14405" max="14411" width="0" style="1" hidden="1" customWidth="1"/>
    <col min="14412" max="14412" width="9.140625" style="1"/>
    <col min="14413" max="14419" width="0" style="1" hidden="1" customWidth="1"/>
    <col min="14420" max="14420" width="9.140625" style="1"/>
    <col min="14421" max="14427" width="0" style="1" hidden="1" customWidth="1"/>
    <col min="14428" max="14428" width="9.140625" style="1"/>
    <col min="14429" max="14435" width="0" style="1" hidden="1" customWidth="1"/>
    <col min="14436" max="14436" width="9.140625" style="1"/>
    <col min="14437" max="14443" width="0" style="1" hidden="1" customWidth="1"/>
    <col min="14444" max="14444" width="9.140625" style="1"/>
    <col min="14445" max="14451" width="0" style="1" hidden="1" customWidth="1"/>
    <col min="14452" max="14452" width="9.140625" style="1"/>
    <col min="14453" max="14459" width="0" style="1" hidden="1" customWidth="1"/>
    <col min="14460" max="14460" width="9.140625" style="1"/>
    <col min="14461" max="14467" width="0" style="1" hidden="1" customWidth="1"/>
    <col min="14468" max="14468" width="9.140625" style="1"/>
    <col min="14469" max="14475" width="0" style="1" hidden="1" customWidth="1"/>
    <col min="14476" max="14476" width="9.140625" style="1"/>
    <col min="14477" max="14483" width="0" style="1" hidden="1" customWidth="1"/>
    <col min="14484" max="14484" width="9.140625" style="1"/>
    <col min="14485" max="14491" width="0" style="1" hidden="1" customWidth="1"/>
    <col min="14492" max="14492" width="9.140625" style="1"/>
    <col min="14493" max="14499" width="0" style="1" hidden="1" customWidth="1"/>
    <col min="14500" max="14500" width="9.140625" style="1"/>
    <col min="14501" max="14507" width="0" style="1" hidden="1" customWidth="1"/>
    <col min="14508" max="14508" width="9.140625" style="1"/>
    <col min="14509" max="14515" width="0" style="1" hidden="1" customWidth="1"/>
    <col min="14516" max="14516" width="9.140625" style="1"/>
    <col min="14517" max="14523" width="0" style="1" hidden="1" customWidth="1"/>
    <col min="14524" max="14524" width="9.140625" style="1"/>
    <col min="14525" max="14531" width="0" style="1" hidden="1" customWidth="1"/>
    <col min="14532" max="14532" width="9.140625" style="1"/>
    <col min="14533" max="14539" width="0" style="1" hidden="1" customWidth="1"/>
    <col min="14540" max="14540" width="9.140625" style="1"/>
    <col min="14541" max="14547" width="0" style="1" hidden="1" customWidth="1"/>
    <col min="14548" max="14548" width="9.140625" style="1"/>
    <col min="14549" max="14555" width="0" style="1" hidden="1" customWidth="1"/>
    <col min="14556" max="14556" width="9.140625" style="1"/>
    <col min="14557" max="14563" width="0" style="1" hidden="1" customWidth="1"/>
    <col min="14564" max="14564" width="9.140625" style="1"/>
    <col min="14565" max="14571" width="0" style="1" hidden="1" customWidth="1"/>
    <col min="14572" max="14592" width="9.140625" style="1"/>
    <col min="14593" max="14595" width="1.42578125" style="1" customWidth="1"/>
    <col min="14596" max="14596" width="9.140625" style="1" customWidth="1"/>
    <col min="14597" max="14603" width="0" style="1" hidden="1" customWidth="1"/>
    <col min="14604" max="14604" width="9.140625" style="1" customWidth="1"/>
    <col min="14605" max="14611" width="0" style="1" hidden="1" customWidth="1"/>
    <col min="14612" max="14612" width="9.140625" style="1" customWidth="1"/>
    <col min="14613" max="14619" width="0" style="1" hidden="1" customWidth="1"/>
    <col min="14620" max="14620" width="9.140625" style="1"/>
    <col min="14621" max="14627" width="0" style="1" hidden="1" customWidth="1"/>
    <col min="14628" max="14628" width="9.140625" style="1"/>
    <col min="14629" max="14635" width="0" style="1" hidden="1" customWidth="1"/>
    <col min="14636" max="14636" width="9.140625" style="1"/>
    <col min="14637" max="14643" width="0" style="1" hidden="1" customWidth="1"/>
    <col min="14644" max="14644" width="9.140625" style="1"/>
    <col min="14645" max="14651" width="0" style="1" hidden="1" customWidth="1"/>
    <col min="14652" max="14652" width="9.140625" style="1"/>
    <col min="14653" max="14659" width="0" style="1" hidden="1" customWidth="1"/>
    <col min="14660" max="14660" width="9.140625" style="1"/>
    <col min="14661" max="14667" width="0" style="1" hidden="1" customWidth="1"/>
    <col min="14668" max="14668" width="9.140625" style="1"/>
    <col min="14669" max="14675" width="0" style="1" hidden="1" customWidth="1"/>
    <col min="14676" max="14676" width="9.140625" style="1"/>
    <col min="14677" max="14683" width="0" style="1" hidden="1" customWidth="1"/>
    <col min="14684" max="14684" width="9.140625" style="1"/>
    <col min="14685" max="14691" width="0" style="1" hidden="1" customWidth="1"/>
    <col min="14692" max="14692" width="9.140625" style="1"/>
    <col min="14693" max="14699" width="0" style="1" hidden="1" customWidth="1"/>
    <col min="14700" max="14700" width="9.140625" style="1"/>
    <col min="14701" max="14707" width="0" style="1" hidden="1" customWidth="1"/>
    <col min="14708" max="14708" width="9.140625" style="1"/>
    <col min="14709" max="14715" width="0" style="1" hidden="1" customWidth="1"/>
    <col min="14716" max="14716" width="9.140625" style="1"/>
    <col min="14717" max="14723" width="0" style="1" hidden="1" customWidth="1"/>
    <col min="14724" max="14724" width="9.140625" style="1"/>
    <col min="14725" max="14731" width="0" style="1" hidden="1" customWidth="1"/>
    <col min="14732" max="14732" width="9.140625" style="1"/>
    <col min="14733" max="14739" width="0" style="1" hidden="1" customWidth="1"/>
    <col min="14740" max="14740" width="9.140625" style="1"/>
    <col min="14741" max="14747" width="0" style="1" hidden="1" customWidth="1"/>
    <col min="14748" max="14748" width="9.140625" style="1"/>
    <col min="14749" max="14755" width="0" style="1" hidden="1" customWidth="1"/>
    <col min="14756" max="14756" width="9.140625" style="1"/>
    <col min="14757" max="14763" width="0" style="1" hidden="1" customWidth="1"/>
    <col min="14764" max="14764" width="9.140625" style="1"/>
    <col min="14765" max="14771" width="0" style="1" hidden="1" customWidth="1"/>
    <col min="14772" max="14772" width="9.140625" style="1"/>
    <col min="14773" max="14779" width="0" style="1" hidden="1" customWidth="1"/>
    <col min="14780" max="14780" width="9.140625" style="1"/>
    <col min="14781" max="14787" width="0" style="1" hidden="1" customWidth="1"/>
    <col min="14788" max="14788" width="9.140625" style="1"/>
    <col min="14789" max="14795" width="0" style="1" hidden="1" customWidth="1"/>
    <col min="14796" max="14796" width="9.140625" style="1"/>
    <col min="14797" max="14803" width="0" style="1" hidden="1" customWidth="1"/>
    <col min="14804" max="14804" width="9.140625" style="1"/>
    <col min="14805" max="14811" width="0" style="1" hidden="1" customWidth="1"/>
    <col min="14812" max="14812" width="9.140625" style="1"/>
    <col min="14813" max="14819" width="0" style="1" hidden="1" customWidth="1"/>
    <col min="14820" max="14820" width="9.140625" style="1"/>
    <col min="14821" max="14827" width="0" style="1" hidden="1" customWidth="1"/>
    <col min="14828" max="14848" width="9.140625" style="1"/>
    <col min="14849" max="14851" width="1.42578125" style="1" customWidth="1"/>
    <col min="14852" max="14852" width="9.140625" style="1" customWidth="1"/>
    <col min="14853" max="14859" width="0" style="1" hidden="1" customWidth="1"/>
    <col min="14860" max="14860" width="9.140625" style="1" customWidth="1"/>
    <col min="14861" max="14867" width="0" style="1" hidden="1" customWidth="1"/>
    <col min="14868" max="14868" width="9.140625" style="1" customWidth="1"/>
    <col min="14869" max="14875" width="0" style="1" hidden="1" customWidth="1"/>
    <col min="14876" max="14876" width="9.140625" style="1"/>
    <col min="14877" max="14883" width="0" style="1" hidden="1" customWidth="1"/>
    <col min="14884" max="14884" width="9.140625" style="1"/>
    <col min="14885" max="14891" width="0" style="1" hidden="1" customWidth="1"/>
    <col min="14892" max="14892" width="9.140625" style="1"/>
    <col min="14893" max="14899" width="0" style="1" hidden="1" customWidth="1"/>
    <col min="14900" max="14900" width="9.140625" style="1"/>
    <col min="14901" max="14907" width="0" style="1" hidden="1" customWidth="1"/>
    <col min="14908" max="14908" width="9.140625" style="1"/>
    <col min="14909" max="14915" width="0" style="1" hidden="1" customWidth="1"/>
    <col min="14916" max="14916" width="9.140625" style="1"/>
    <col min="14917" max="14923" width="0" style="1" hidden="1" customWidth="1"/>
    <col min="14924" max="14924" width="9.140625" style="1"/>
    <col min="14925" max="14931" width="0" style="1" hidden="1" customWidth="1"/>
    <col min="14932" max="14932" width="9.140625" style="1"/>
    <col min="14933" max="14939" width="0" style="1" hidden="1" customWidth="1"/>
    <col min="14940" max="14940" width="9.140625" style="1"/>
    <col min="14941" max="14947" width="0" style="1" hidden="1" customWidth="1"/>
    <col min="14948" max="14948" width="9.140625" style="1"/>
    <col min="14949" max="14955" width="0" style="1" hidden="1" customWidth="1"/>
    <col min="14956" max="14956" width="9.140625" style="1"/>
    <col min="14957" max="14963" width="0" style="1" hidden="1" customWidth="1"/>
    <col min="14964" max="14964" width="9.140625" style="1"/>
    <col min="14965" max="14971" width="0" style="1" hidden="1" customWidth="1"/>
    <col min="14972" max="14972" width="9.140625" style="1"/>
    <col min="14973" max="14979" width="0" style="1" hidden="1" customWidth="1"/>
    <col min="14980" max="14980" width="9.140625" style="1"/>
    <col min="14981" max="14987" width="0" style="1" hidden="1" customWidth="1"/>
    <col min="14988" max="14988" width="9.140625" style="1"/>
    <col min="14989" max="14995" width="0" style="1" hidden="1" customWidth="1"/>
    <col min="14996" max="14996" width="9.140625" style="1"/>
    <col min="14997" max="15003" width="0" style="1" hidden="1" customWidth="1"/>
    <col min="15004" max="15004" width="9.140625" style="1"/>
    <col min="15005" max="15011" width="0" style="1" hidden="1" customWidth="1"/>
    <col min="15012" max="15012" width="9.140625" style="1"/>
    <col min="15013" max="15019" width="0" style="1" hidden="1" customWidth="1"/>
    <col min="15020" max="15020" width="9.140625" style="1"/>
    <col min="15021" max="15027" width="0" style="1" hidden="1" customWidth="1"/>
    <col min="15028" max="15028" width="9.140625" style="1"/>
    <col min="15029" max="15035" width="0" style="1" hidden="1" customWidth="1"/>
    <col min="15036" max="15036" width="9.140625" style="1"/>
    <col min="15037" max="15043" width="0" style="1" hidden="1" customWidth="1"/>
    <col min="15044" max="15044" width="9.140625" style="1"/>
    <col min="15045" max="15051" width="0" style="1" hidden="1" customWidth="1"/>
    <col min="15052" max="15052" width="9.140625" style="1"/>
    <col min="15053" max="15059" width="0" style="1" hidden="1" customWidth="1"/>
    <col min="15060" max="15060" width="9.140625" style="1"/>
    <col min="15061" max="15067" width="0" style="1" hidden="1" customWidth="1"/>
    <col min="15068" max="15068" width="9.140625" style="1"/>
    <col min="15069" max="15075" width="0" style="1" hidden="1" customWidth="1"/>
    <col min="15076" max="15076" width="9.140625" style="1"/>
    <col min="15077" max="15083" width="0" style="1" hidden="1" customWidth="1"/>
    <col min="15084" max="15104" width="9.140625" style="1"/>
    <col min="15105" max="15107" width="1.42578125" style="1" customWidth="1"/>
    <col min="15108" max="15108" width="9.140625" style="1" customWidth="1"/>
    <col min="15109" max="15115" width="0" style="1" hidden="1" customWidth="1"/>
    <col min="15116" max="15116" width="9.140625" style="1" customWidth="1"/>
    <col min="15117" max="15123" width="0" style="1" hidden="1" customWidth="1"/>
    <col min="15124" max="15124" width="9.140625" style="1" customWidth="1"/>
    <col min="15125" max="15131" width="0" style="1" hidden="1" customWidth="1"/>
    <col min="15132" max="15132" width="9.140625" style="1"/>
    <col min="15133" max="15139" width="0" style="1" hidden="1" customWidth="1"/>
    <col min="15140" max="15140" width="9.140625" style="1"/>
    <col min="15141" max="15147" width="0" style="1" hidden="1" customWidth="1"/>
    <col min="15148" max="15148" width="9.140625" style="1"/>
    <col min="15149" max="15155" width="0" style="1" hidden="1" customWidth="1"/>
    <col min="15156" max="15156" width="9.140625" style="1"/>
    <col min="15157" max="15163" width="0" style="1" hidden="1" customWidth="1"/>
    <col min="15164" max="15164" width="9.140625" style="1"/>
    <col min="15165" max="15171" width="0" style="1" hidden="1" customWidth="1"/>
    <col min="15172" max="15172" width="9.140625" style="1"/>
    <col min="15173" max="15179" width="0" style="1" hidden="1" customWidth="1"/>
    <col min="15180" max="15180" width="9.140625" style="1"/>
    <col min="15181" max="15187" width="0" style="1" hidden="1" customWidth="1"/>
    <col min="15188" max="15188" width="9.140625" style="1"/>
    <col min="15189" max="15195" width="0" style="1" hidden="1" customWidth="1"/>
    <col min="15196" max="15196" width="9.140625" style="1"/>
    <col min="15197" max="15203" width="0" style="1" hidden="1" customWidth="1"/>
    <col min="15204" max="15204" width="9.140625" style="1"/>
    <col min="15205" max="15211" width="0" style="1" hidden="1" customWidth="1"/>
    <col min="15212" max="15212" width="9.140625" style="1"/>
    <col min="15213" max="15219" width="0" style="1" hidden="1" customWidth="1"/>
    <col min="15220" max="15220" width="9.140625" style="1"/>
    <col min="15221" max="15227" width="0" style="1" hidden="1" customWidth="1"/>
    <col min="15228" max="15228" width="9.140625" style="1"/>
    <col min="15229" max="15235" width="0" style="1" hidden="1" customWidth="1"/>
    <col min="15236" max="15236" width="9.140625" style="1"/>
    <col min="15237" max="15243" width="0" style="1" hidden="1" customWidth="1"/>
    <col min="15244" max="15244" width="9.140625" style="1"/>
    <col min="15245" max="15251" width="0" style="1" hidden="1" customWidth="1"/>
    <col min="15252" max="15252" width="9.140625" style="1"/>
    <col min="15253" max="15259" width="0" style="1" hidden="1" customWidth="1"/>
    <col min="15260" max="15260" width="9.140625" style="1"/>
    <col min="15261" max="15267" width="0" style="1" hidden="1" customWidth="1"/>
    <col min="15268" max="15268" width="9.140625" style="1"/>
    <col min="15269" max="15275" width="0" style="1" hidden="1" customWidth="1"/>
    <col min="15276" max="15276" width="9.140625" style="1"/>
    <col min="15277" max="15283" width="0" style="1" hidden="1" customWidth="1"/>
    <col min="15284" max="15284" width="9.140625" style="1"/>
    <col min="15285" max="15291" width="0" style="1" hidden="1" customWidth="1"/>
    <col min="15292" max="15292" width="9.140625" style="1"/>
    <col min="15293" max="15299" width="0" style="1" hidden="1" customWidth="1"/>
    <col min="15300" max="15300" width="9.140625" style="1"/>
    <col min="15301" max="15307" width="0" style="1" hidden="1" customWidth="1"/>
    <col min="15308" max="15308" width="9.140625" style="1"/>
    <col min="15309" max="15315" width="0" style="1" hidden="1" customWidth="1"/>
    <col min="15316" max="15316" width="9.140625" style="1"/>
    <col min="15317" max="15323" width="0" style="1" hidden="1" customWidth="1"/>
    <col min="15324" max="15324" width="9.140625" style="1"/>
    <col min="15325" max="15331" width="0" style="1" hidden="1" customWidth="1"/>
    <col min="15332" max="15332" width="9.140625" style="1"/>
    <col min="15333" max="15339" width="0" style="1" hidden="1" customWidth="1"/>
    <col min="15340" max="15360" width="9.140625" style="1"/>
    <col min="15361" max="15363" width="1.42578125" style="1" customWidth="1"/>
    <col min="15364" max="15364" width="9.140625" style="1" customWidth="1"/>
    <col min="15365" max="15371" width="0" style="1" hidden="1" customWidth="1"/>
    <col min="15372" max="15372" width="9.140625" style="1" customWidth="1"/>
    <col min="15373" max="15379" width="0" style="1" hidden="1" customWidth="1"/>
    <col min="15380" max="15380" width="9.140625" style="1" customWidth="1"/>
    <col min="15381" max="15387" width="0" style="1" hidden="1" customWidth="1"/>
    <col min="15388" max="15388" width="9.140625" style="1"/>
    <col min="15389" max="15395" width="0" style="1" hidden="1" customWidth="1"/>
    <col min="15396" max="15396" width="9.140625" style="1"/>
    <col min="15397" max="15403" width="0" style="1" hidden="1" customWidth="1"/>
    <col min="15404" max="15404" width="9.140625" style="1"/>
    <col min="15405" max="15411" width="0" style="1" hidden="1" customWidth="1"/>
    <col min="15412" max="15412" width="9.140625" style="1"/>
    <col min="15413" max="15419" width="0" style="1" hidden="1" customWidth="1"/>
    <col min="15420" max="15420" width="9.140625" style="1"/>
    <col min="15421" max="15427" width="0" style="1" hidden="1" customWidth="1"/>
    <col min="15428" max="15428" width="9.140625" style="1"/>
    <col min="15429" max="15435" width="0" style="1" hidden="1" customWidth="1"/>
    <col min="15436" max="15436" width="9.140625" style="1"/>
    <col min="15437" max="15443" width="0" style="1" hidden="1" customWidth="1"/>
    <col min="15444" max="15444" width="9.140625" style="1"/>
    <col min="15445" max="15451" width="0" style="1" hidden="1" customWidth="1"/>
    <col min="15452" max="15452" width="9.140625" style="1"/>
    <col min="15453" max="15459" width="0" style="1" hidden="1" customWidth="1"/>
    <col min="15460" max="15460" width="9.140625" style="1"/>
    <col min="15461" max="15467" width="0" style="1" hidden="1" customWidth="1"/>
    <col min="15468" max="15468" width="9.140625" style="1"/>
    <col min="15469" max="15475" width="0" style="1" hidden="1" customWidth="1"/>
    <col min="15476" max="15476" width="9.140625" style="1"/>
    <col min="15477" max="15483" width="0" style="1" hidden="1" customWidth="1"/>
    <col min="15484" max="15484" width="9.140625" style="1"/>
    <col min="15485" max="15491" width="0" style="1" hidden="1" customWidth="1"/>
    <col min="15492" max="15492" width="9.140625" style="1"/>
    <col min="15493" max="15499" width="0" style="1" hidden="1" customWidth="1"/>
    <col min="15500" max="15500" width="9.140625" style="1"/>
    <col min="15501" max="15507" width="0" style="1" hidden="1" customWidth="1"/>
    <col min="15508" max="15508" width="9.140625" style="1"/>
    <col min="15509" max="15515" width="0" style="1" hidden="1" customWidth="1"/>
    <col min="15516" max="15516" width="9.140625" style="1"/>
    <col min="15517" max="15523" width="0" style="1" hidden="1" customWidth="1"/>
    <col min="15524" max="15524" width="9.140625" style="1"/>
    <col min="15525" max="15531" width="0" style="1" hidden="1" customWidth="1"/>
    <col min="15532" max="15532" width="9.140625" style="1"/>
    <col min="15533" max="15539" width="0" style="1" hidden="1" customWidth="1"/>
    <col min="15540" max="15540" width="9.140625" style="1"/>
    <col min="15541" max="15547" width="0" style="1" hidden="1" customWidth="1"/>
    <col min="15548" max="15548" width="9.140625" style="1"/>
    <col min="15549" max="15555" width="0" style="1" hidden="1" customWidth="1"/>
    <col min="15556" max="15556" width="9.140625" style="1"/>
    <col min="15557" max="15563" width="0" style="1" hidden="1" customWidth="1"/>
    <col min="15564" max="15564" width="9.140625" style="1"/>
    <col min="15565" max="15571" width="0" style="1" hidden="1" customWidth="1"/>
    <col min="15572" max="15572" width="9.140625" style="1"/>
    <col min="15573" max="15579" width="0" style="1" hidden="1" customWidth="1"/>
    <col min="15580" max="15580" width="9.140625" style="1"/>
    <col min="15581" max="15587" width="0" style="1" hidden="1" customWidth="1"/>
    <col min="15588" max="15588" width="9.140625" style="1"/>
    <col min="15589" max="15595" width="0" style="1" hidden="1" customWidth="1"/>
    <col min="15596" max="15616" width="9.140625" style="1"/>
    <col min="15617" max="15619" width="1.42578125" style="1" customWidth="1"/>
    <col min="15620" max="15620" width="9.140625" style="1" customWidth="1"/>
    <col min="15621" max="15627" width="0" style="1" hidden="1" customWidth="1"/>
    <col min="15628" max="15628" width="9.140625" style="1" customWidth="1"/>
    <col min="15629" max="15635" width="0" style="1" hidden="1" customWidth="1"/>
    <col min="15636" max="15636" width="9.140625" style="1" customWidth="1"/>
    <col min="15637" max="15643" width="0" style="1" hidden="1" customWidth="1"/>
    <col min="15644" max="15644" width="9.140625" style="1"/>
    <col min="15645" max="15651" width="0" style="1" hidden="1" customWidth="1"/>
    <col min="15652" max="15652" width="9.140625" style="1"/>
    <col min="15653" max="15659" width="0" style="1" hidden="1" customWidth="1"/>
    <col min="15660" max="15660" width="9.140625" style="1"/>
    <col min="15661" max="15667" width="0" style="1" hidden="1" customWidth="1"/>
    <col min="15668" max="15668" width="9.140625" style="1"/>
    <col min="15669" max="15675" width="0" style="1" hidden="1" customWidth="1"/>
    <col min="15676" max="15676" width="9.140625" style="1"/>
    <col min="15677" max="15683" width="0" style="1" hidden="1" customWidth="1"/>
    <col min="15684" max="15684" width="9.140625" style="1"/>
    <col min="15685" max="15691" width="0" style="1" hidden="1" customWidth="1"/>
    <col min="15692" max="15692" width="9.140625" style="1"/>
    <col min="15693" max="15699" width="0" style="1" hidden="1" customWidth="1"/>
    <col min="15700" max="15700" width="9.140625" style="1"/>
    <col min="15701" max="15707" width="0" style="1" hidden="1" customWidth="1"/>
    <col min="15708" max="15708" width="9.140625" style="1"/>
    <col min="15709" max="15715" width="0" style="1" hidden="1" customWidth="1"/>
    <col min="15716" max="15716" width="9.140625" style="1"/>
    <col min="15717" max="15723" width="0" style="1" hidden="1" customWidth="1"/>
    <col min="15724" max="15724" width="9.140625" style="1"/>
    <col min="15725" max="15731" width="0" style="1" hidden="1" customWidth="1"/>
    <col min="15732" max="15732" width="9.140625" style="1"/>
    <col min="15733" max="15739" width="0" style="1" hidden="1" customWidth="1"/>
    <col min="15740" max="15740" width="9.140625" style="1"/>
    <col min="15741" max="15747" width="0" style="1" hidden="1" customWidth="1"/>
    <col min="15748" max="15748" width="9.140625" style="1"/>
    <col min="15749" max="15755" width="0" style="1" hidden="1" customWidth="1"/>
    <col min="15756" max="15756" width="9.140625" style="1"/>
    <col min="15757" max="15763" width="0" style="1" hidden="1" customWidth="1"/>
    <col min="15764" max="15764" width="9.140625" style="1"/>
    <col min="15765" max="15771" width="0" style="1" hidden="1" customWidth="1"/>
    <col min="15772" max="15772" width="9.140625" style="1"/>
    <col min="15773" max="15779" width="0" style="1" hidden="1" customWidth="1"/>
    <col min="15780" max="15780" width="9.140625" style="1"/>
    <col min="15781" max="15787" width="0" style="1" hidden="1" customWidth="1"/>
    <col min="15788" max="15788" width="9.140625" style="1"/>
    <col min="15789" max="15795" width="0" style="1" hidden="1" customWidth="1"/>
    <col min="15796" max="15796" width="9.140625" style="1"/>
    <col min="15797" max="15803" width="0" style="1" hidden="1" customWidth="1"/>
    <col min="15804" max="15804" width="9.140625" style="1"/>
    <col min="15805" max="15811" width="0" style="1" hidden="1" customWidth="1"/>
    <col min="15812" max="15812" width="9.140625" style="1"/>
    <col min="15813" max="15819" width="0" style="1" hidden="1" customWidth="1"/>
    <col min="15820" max="15820" width="9.140625" style="1"/>
    <col min="15821" max="15827" width="0" style="1" hidden="1" customWidth="1"/>
    <col min="15828" max="15828" width="9.140625" style="1"/>
    <col min="15829" max="15835" width="0" style="1" hidden="1" customWidth="1"/>
    <col min="15836" max="15836" width="9.140625" style="1"/>
    <col min="15837" max="15843" width="0" style="1" hidden="1" customWidth="1"/>
    <col min="15844" max="15844" width="9.140625" style="1"/>
    <col min="15845" max="15851" width="0" style="1" hidden="1" customWidth="1"/>
    <col min="15852" max="15872" width="9.140625" style="1"/>
    <col min="15873" max="15875" width="1.42578125" style="1" customWidth="1"/>
    <col min="15876" max="15876" width="9.140625" style="1" customWidth="1"/>
    <col min="15877" max="15883" width="0" style="1" hidden="1" customWidth="1"/>
    <col min="15884" max="15884" width="9.140625" style="1" customWidth="1"/>
    <col min="15885" max="15891" width="0" style="1" hidden="1" customWidth="1"/>
    <col min="15892" max="15892" width="9.140625" style="1" customWidth="1"/>
    <col min="15893" max="15899" width="0" style="1" hidden="1" customWidth="1"/>
    <col min="15900" max="15900" width="9.140625" style="1"/>
    <col min="15901" max="15907" width="0" style="1" hidden="1" customWidth="1"/>
    <col min="15908" max="15908" width="9.140625" style="1"/>
    <col min="15909" max="15915" width="0" style="1" hidden="1" customWidth="1"/>
    <col min="15916" max="15916" width="9.140625" style="1"/>
    <col min="15917" max="15923" width="0" style="1" hidden="1" customWidth="1"/>
    <col min="15924" max="15924" width="9.140625" style="1"/>
    <col min="15925" max="15931" width="0" style="1" hidden="1" customWidth="1"/>
    <col min="15932" max="15932" width="9.140625" style="1"/>
    <col min="15933" max="15939" width="0" style="1" hidden="1" customWidth="1"/>
    <col min="15940" max="15940" width="9.140625" style="1"/>
    <col min="15941" max="15947" width="0" style="1" hidden="1" customWidth="1"/>
    <col min="15948" max="15948" width="9.140625" style="1"/>
    <col min="15949" max="15955" width="0" style="1" hidden="1" customWidth="1"/>
    <col min="15956" max="15956" width="9.140625" style="1"/>
    <col min="15957" max="15963" width="0" style="1" hidden="1" customWidth="1"/>
    <col min="15964" max="15964" width="9.140625" style="1"/>
    <col min="15965" max="15971" width="0" style="1" hidden="1" customWidth="1"/>
    <col min="15972" max="15972" width="9.140625" style="1"/>
    <col min="15973" max="15979" width="0" style="1" hidden="1" customWidth="1"/>
    <col min="15980" max="15980" width="9.140625" style="1"/>
    <col min="15981" max="15987" width="0" style="1" hidden="1" customWidth="1"/>
    <col min="15988" max="15988" width="9.140625" style="1"/>
    <col min="15989" max="15995" width="0" style="1" hidden="1" customWidth="1"/>
    <col min="15996" max="15996" width="9.140625" style="1"/>
    <col min="15997" max="16003" width="0" style="1" hidden="1" customWidth="1"/>
    <col min="16004" max="16004" width="9.140625" style="1"/>
    <col min="16005" max="16011" width="0" style="1" hidden="1" customWidth="1"/>
    <col min="16012" max="16012" width="9.140625" style="1"/>
    <col min="16013" max="16019" width="0" style="1" hidden="1" customWidth="1"/>
    <col min="16020" max="16020" width="9.140625" style="1"/>
    <col min="16021" max="16027" width="0" style="1" hidden="1" customWidth="1"/>
    <col min="16028" max="16028" width="9.140625" style="1"/>
    <col min="16029" max="16035" width="0" style="1" hidden="1" customWidth="1"/>
    <col min="16036" max="16036" width="9.140625" style="1"/>
    <col min="16037" max="16043" width="0" style="1" hidden="1" customWidth="1"/>
    <col min="16044" max="16044" width="9.140625" style="1"/>
    <col min="16045" max="16051" width="0" style="1" hidden="1" customWidth="1"/>
    <col min="16052" max="16052" width="9.140625" style="1"/>
    <col min="16053" max="16059" width="0" style="1" hidden="1" customWidth="1"/>
    <col min="16060" max="16060" width="9.140625" style="1"/>
    <col min="16061" max="16067" width="0" style="1" hidden="1" customWidth="1"/>
    <col min="16068" max="16068" width="9.140625" style="1"/>
    <col min="16069" max="16075" width="0" style="1" hidden="1" customWidth="1"/>
    <col min="16076" max="16076" width="9.140625" style="1"/>
    <col min="16077" max="16083" width="0" style="1" hidden="1" customWidth="1"/>
    <col min="16084" max="16084" width="9.140625" style="1"/>
    <col min="16085" max="16091" width="0" style="1" hidden="1" customWidth="1"/>
    <col min="16092" max="16092" width="9.140625" style="1"/>
    <col min="16093" max="16099" width="0" style="1" hidden="1" customWidth="1"/>
    <col min="16100" max="16100" width="9.140625" style="1"/>
    <col min="16101" max="16107" width="0" style="1" hidden="1" customWidth="1"/>
    <col min="16108" max="16128" width="9.140625" style="1"/>
    <col min="16129" max="16131" width="1.42578125" style="1" customWidth="1"/>
    <col min="16132" max="16132" width="9.140625" style="1" customWidth="1"/>
    <col min="16133" max="16139" width="0" style="1" hidden="1" customWidth="1"/>
    <col min="16140" max="16140" width="9.140625" style="1" customWidth="1"/>
    <col min="16141" max="16147" width="0" style="1" hidden="1" customWidth="1"/>
    <col min="16148" max="16148" width="9.140625" style="1" customWidth="1"/>
    <col min="16149" max="16155" width="0" style="1" hidden="1" customWidth="1"/>
    <col min="16156" max="16156" width="9.140625" style="1"/>
    <col min="16157" max="16163" width="0" style="1" hidden="1" customWidth="1"/>
    <col min="16164" max="16164" width="9.140625" style="1"/>
    <col min="16165" max="16171" width="0" style="1" hidden="1" customWidth="1"/>
    <col min="16172" max="16172" width="9.140625" style="1"/>
    <col min="16173" max="16179" width="0" style="1" hidden="1" customWidth="1"/>
    <col min="16180" max="16180" width="9.140625" style="1"/>
    <col min="16181" max="16187" width="0" style="1" hidden="1" customWidth="1"/>
    <col min="16188" max="16188" width="9.140625" style="1"/>
    <col min="16189" max="16195" width="0" style="1" hidden="1" customWidth="1"/>
    <col min="16196" max="16196" width="9.140625" style="1"/>
    <col min="16197" max="16203" width="0" style="1" hidden="1" customWidth="1"/>
    <col min="16204" max="16204" width="9.140625" style="1"/>
    <col min="16205" max="16211" width="0" style="1" hidden="1" customWidth="1"/>
    <col min="16212" max="16212" width="9.140625" style="1"/>
    <col min="16213" max="16219" width="0" style="1" hidden="1" customWidth="1"/>
    <col min="16220" max="16220" width="9.140625" style="1"/>
    <col min="16221" max="16227" width="0" style="1" hidden="1" customWidth="1"/>
    <col min="16228" max="16228" width="9.140625" style="1"/>
    <col min="16229" max="16235" width="0" style="1" hidden="1" customWidth="1"/>
    <col min="16236" max="16236" width="9.140625" style="1"/>
    <col min="16237" max="16243" width="0" style="1" hidden="1" customWidth="1"/>
    <col min="16244" max="16244" width="9.140625" style="1"/>
    <col min="16245" max="16251" width="0" style="1" hidden="1" customWidth="1"/>
    <col min="16252" max="16252" width="9.140625" style="1"/>
    <col min="16253" max="16259" width="0" style="1" hidden="1" customWidth="1"/>
    <col min="16260" max="16260" width="9.140625" style="1"/>
    <col min="16261" max="16267" width="0" style="1" hidden="1" customWidth="1"/>
    <col min="16268" max="16268" width="9.140625" style="1"/>
    <col min="16269" max="16275" width="0" style="1" hidden="1" customWidth="1"/>
    <col min="16276" max="16276" width="9.140625" style="1"/>
    <col min="16277" max="16283" width="0" style="1" hidden="1" customWidth="1"/>
    <col min="16284" max="16284" width="9.140625" style="1"/>
    <col min="16285" max="16291" width="0" style="1" hidden="1" customWidth="1"/>
    <col min="16292" max="16292" width="9.140625" style="1"/>
    <col min="16293" max="16299" width="0" style="1" hidden="1" customWidth="1"/>
    <col min="16300" max="16300" width="9.140625" style="1"/>
    <col min="16301" max="16307" width="0" style="1" hidden="1" customWidth="1"/>
    <col min="16308" max="16308" width="9.140625" style="1"/>
    <col min="16309" max="16315" width="0" style="1" hidden="1" customWidth="1"/>
    <col min="16316" max="16316" width="9.140625" style="1"/>
    <col min="16317" max="16323" width="0" style="1" hidden="1" customWidth="1"/>
    <col min="16324" max="16324" width="9.140625" style="1"/>
    <col min="16325" max="16331" width="0" style="1" hidden="1" customWidth="1"/>
    <col min="16332" max="16332" width="9.140625" style="1"/>
    <col min="16333" max="16339" width="0" style="1" hidden="1" customWidth="1"/>
    <col min="16340" max="16340" width="9.140625" style="1"/>
    <col min="16341" max="16347" width="0" style="1" hidden="1" customWidth="1"/>
    <col min="16348" max="16348" width="9.140625" style="1"/>
    <col min="16349" max="16355" width="0" style="1" hidden="1" customWidth="1"/>
    <col min="16356" max="16356" width="9.140625" style="1"/>
    <col min="16357" max="16363" width="0" style="1" hidden="1" customWidth="1"/>
    <col min="16364" max="16384" width="9.140625" style="1"/>
  </cols>
  <sheetData>
    <row r="1" spans="4:236" ht="3.75" hidden="1" customHeight="1"/>
    <row r="2" spans="4:236" ht="3.75" hidden="1" customHeight="1">
      <c r="D2" s="3"/>
    </row>
    <row r="3" spans="4:236" ht="3.75" hidden="1" customHeight="1"/>
    <row r="4" spans="4:236" s="4" customFormat="1" ht="18.75">
      <c r="D4" s="5" t="s">
        <v>0</v>
      </c>
      <c r="E4" s="5"/>
      <c r="F4" s="5"/>
      <c r="G4" s="5"/>
      <c r="H4" s="5"/>
      <c r="I4" s="5"/>
      <c r="J4" s="5"/>
      <c r="K4" s="5"/>
      <c r="L4" s="5" t="s">
        <v>1</v>
      </c>
      <c r="M4" s="5"/>
      <c r="N4" s="5"/>
      <c r="O4" s="5"/>
      <c r="P4" s="5"/>
      <c r="Q4" s="5"/>
      <c r="R4" s="5"/>
      <c r="S4" s="5"/>
      <c r="T4" s="5" t="s">
        <v>2</v>
      </c>
      <c r="AB4" s="4" t="s">
        <v>3</v>
      </c>
      <c r="AJ4" s="4" t="s">
        <v>4</v>
      </c>
      <c r="AR4" s="4" t="s">
        <v>5</v>
      </c>
      <c r="AZ4" s="4" t="s">
        <v>6</v>
      </c>
      <c r="BH4" s="4" t="s">
        <v>7</v>
      </c>
      <c r="BP4" s="4" t="s">
        <v>8</v>
      </c>
      <c r="BX4" s="4" t="s">
        <v>9</v>
      </c>
      <c r="CF4" s="4" t="s">
        <v>10</v>
      </c>
      <c r="CN4" s="4" t="s">
        <v>11</v>
      </c>
      <c r="CV4" s="4" t="s">
        <v>12</v>
      </c>
      <c r="DD4" s="4" t="s">
        <v>13</v>
      </c>
      <c r="DL4" s="4" t="s">
        <v>14</v>
      </c>
      <c r="DT4" s="4" t="s">
        <v>15</v>
      </c>
      <c r="EB4" s="4" t="s">
        <v>16</v>
      </c>
      <c r="EJ4" s="4" t="s">
        <v>17</v>
      </c>
      <c r="ER4" s="4" t="s">
        <v>18</v>
      </c>
      <c r="EZ4" s="4" t="s">
        <v>19</v>
      </c>
      <c r="FH4" s="4" t="s">
        <v>20</v>
      </c>
      <c r="FP4" s="4" t="s">
        <v>21</v>
      </c>
      <c r="FX4" s="4" t="s">
        <v>22</v>
      </c>
      <c r="GF4" s="4" t="s">
        <v>23</v>
      </c>
      <c r="GN4" s="4" t="s">
        <v>24</v>
      </c>
      <c r="GV4" s="4" t="s">
        <v>25</v>
      </c>
      <c r="HD4" s="4" t="s">
        <v>26</v>
      </c>
      <c r="HL4" s="4" t="s">
        <v>27</v>
      </c>
      <c r="HT4" s="4" t="s">
        <v>28</v>
      </c>
      <c r="IB4" s="4" t="s">
        <v>29</v>
      </c>
    </row>
    <row r="5" spans="4:236" s="12" customFormat="1">
      <c r="D5" s="15" t="s">
        <v>117</v>
      </c>
      <c r="E5" s="16"/>
      <c r="F5" s="16"/>
      <c r="G5" s="16"/>
      <c r="H5" s="16"/>
      <c r="I5" s="16"/>
      <c r="J5" s="16"/>
      <c r="K5" s="16"/>
      <c r="L5" s="20" t="s">
        <v>117</v>
      </c>
      <c r="M5" s="16"/>
      <c r="N5" s="16"/>
      <c r="O5" s="16"/>
      <c r="P5" s="16"/>
      <c r="Q5" s="16"/>
      <c r="R5" s="16"/>
      <c r="S5" s="16"/>
      <c r="T5" s="17" t="s">
        <v>117</v>
      </c>
      <c r="U5" s="17"/>
      <c r="V5" s="17"/>
      <c r="W5" s="16"/>
      <c r="X5" s="16"/>
      <c r="Y5" s="16"/>
      <c r="Z5" s="16"/>
      <c r="AA5" s="16"/>
      <c r="AB5" s="21" t="s">
        <v>117</v>
      </c>
      <c r="AC5" s="16"/>
      <c r="AD5" s="16"/>
      <c r="AE5" s="16"/>
      <c r="AF5" s="16"/>
      <c r="AG5" s="16"/>
      <c r="AH5" s="16"/>
      <c r="AI5" s="16"/>
      <c r="AJ5" s="16" t="s">
        <v>117</v>
      </c>
      <c r="AK5" s="16"/>
      <c r="AL5" s="16"/>
      <c r="AM5" s="16"/>
      <c r="AN5" s="16"/>
      <c r="AO5" s="16"/>
      <c r="AP5" s="16"/>
      <c r="AQ5" s="16"/>
      <c r="AR5" s="21" t="s">
        <v>117</v>
      </c>
      <c r="AS5" s="16"/>
      <c r="AT5" s="16"/>
      <c r="AU5" s="16"/>
      <c r="AV5" s="16"/>
      <c r="AW5" s="16"/>
      <c r="AX5" s="16"/>
      <c r="AY5" s="16"/>
      <c r="AZ5" s="16" t="s">
        <v>117</v>
      </c>
      <c r="BA5" s="16"/>
      <c r="BB5" s="16"/>
      <c r="BC5" s="16"/>
      <c r="BD5" s="16"/>
      <c r="BE5" s="16"/>
      <c r="BF5" s="16"/>
      <c r="BG5" s="16"/>
      <c r="BH5" s="21" t="s">
        <v>117</v>
      </c>
      <c r="BI5" s="16"/>
      <c r="BJ5" s="16"/>
      <c r="BK5" s="16"/>
      <c r="BL5" s="16"/>
      <c r="BM5" s="16"/>
      <c r="BN5" s="16"/>
      <c r="BO5" s="16"/>
      <c r="BP5" s="16" t="s">
        <v>117</v>
      </c>
      <c r="BQ5" s="16"/>
      <c r="BR5" s="16"/>
      <c r="BS5" s="16"/>
      <c r="BT5" s="16"/>
      <c r="BU5" s="16"/>
      <c r="BV5" s="16"/>
      <c r="BW5" s="16"/>
      <c r="BX5" s="21" t="s">
        <v>117</v>
      </c>
      <c r="CF5" s="16" t="s">
        <v>117</v>
      </c>
      <c r="CN5" s="21" t="s">
        <v>117</v>
      </c>
    </row>
    <row r="6" spans="4:236" s="12" customFormat="1">
      <c r="D6" s="11" t="s">
        <v>70</v>
      </c>
      <c r="L6" s="6" t="s">
        <v>69</v>
      </c>
      <c r="T6" s="7" t="s">
        <v>30</v>
      </c>
      <c r="AB6" s="12" t="s">
        <v>74</v>
      </c>
      <c r="AJ6" s="12" t="s">
        <v>71</v>
      </c>
      <c r="AR6" s="12" t="s">
        <v>131</v>
      </c>
      <c r="AZ6" s="12" t="s">
        <v>72</v>
      </c>
      <c r="BH6" s="12" t="s">
        <v>130</v>
      </c>
      <c r="BP6" s="12" t="s">
        <v>68</v>
      </c>
      <c r="BX6" s="12" t="s">
        <v>110</v>
      </c>
      <c r="CF6" s="12" t="s">
        <v>73</v>
      </c>
      <c r="CN6" s="12" t="s">
        <v>62</v>
      </c>
    </row>
    <row r="7" spans="4:236" s="12" customFormat="1">
      <c r="D7" s="11" t="s">
        <v>136</v>
      </c>
      <c r="L7" s="6" t="s">
        <v>118</v>
      </c>
      <c r="T7" s="7" t="s">
        <v>57</v>
      </c>
      <c r="AB7" s="12" t="s">
        <v>137</v>
      </c>
      <c r="AJ7" s="12" t="s">
        <v>31</v>
      </c>
      <c r="AR7" s="12" t="s">
        <v>138</v>
      </c>
      <c r="AZ7" s="12" t="s">
        <v>139</v>
      </c>
      <c r="BH7" s="12" t="s">
        <v>140</v>
      </c>
      <c r="BP7" s="12" t="s">
        <v>141</v>
      </c>
      <c r="BX7" s="12" t="s">
        <v>142</v>
      </c>
      <c r="CF7" s="12" t="s">
        <v>31</v>
      </c>
      <c r="CN7" s="12" t="s">
        <v>143</v>
      </c>
    </row>
    <row r="8" spans="4:236" s="12" customFormat="1">
      <c r="D8" s="11" t="s">
        <v>38</v>
      </c>
      <c r="L8" s="6" t="s">
        <v>38</v>
      </c>
      <c r="T8" s="7" t="s">
        <v>38</v>
      </c>
      <c r="AB8" s="12" t="s">
        <v>38</v>
      </c>
      <c r="AJ8" s="12" t="s">
        <v>38</v>
      </c>
      <c r="AR8" s="12" t="s">
        <v>38</v>
      </c>
      <c r="AZ8" s="12" t="s">
        <v>38</v>
      </c>
      <c r="BH8" s="12" t="s">
        <v>38</v>
      </c>
      <c r="BP8" s="12" t="s">
        <v>38</v>
      </c>
      <c r="BX8" s="12" t="s">
        <v>39</v>
      </c>
      <c r="CF8" s="12" t="s">
        <v>39</v>
      </c>
      <c r="CN8" s="12" t="s">
        <v>39</v>
      </c>
    </row>
    <row r="9" spans="4:236" s="12" customFormat="1">
      <c r="D9" s="11" t="s">
        <v>32</v>
      </c>
      <c r="L9" s="6" t="s">
        <v>32</v>
      </c>
      <c r="T9" s="7" t="s">
        <v>32</v>
      </c>
      <c r="AB9" s="12" t="s">
        <v>34</v>
      </c>
      <c r="AJ9" s="12" t="s">
        <v>32</v>
      </c>
      <c r="AR9" s="12" t="s">
        <v>39</v>
      </c>
      <c r="AZ9" s="12" t="s">
        <v>35</v>
      </c>
      <c r="BH9" s="12" t="s">
        <v>32</v>
      </c>
      <c r="BP9" s="12" t="s">
        <v>32</v>
      </c>
      <c r="BX9" s="12" t="s">
        <v>38</v>
      </c>
      <c r="CF9" s="12" t="s">
        <v>38</v>
      </c>
      <c r="CN9" s="12" t="s">
        <v>38</v>
      </c>
    </row>
    <row r="10" spans="4:236" s="12" customFormat="1">
      <c r="D10" s="11" t="s">
        <v>39</v>
      </c>
      <c r="L10" s="6" t="s">
        <v>35</v>
      </c>
      <c r="T10" s="7" t="s">
        <v>39</v>
      </c>
      <c r="AB10" s="12" t="s">
        <v>32</v>
      </c>
      <c r="AJ10" s="12" t="s">
        <v>39</v>
      </c>
      <c r="AR10" s="12" t="s">
        <v>35</v>
      </c>
      <c r="AZ10" s="12" t="s">
        <v>39</v>
      </c>
      <c r="BH10" s="12" t="s">
        <v>39</v>
      </c>
      <c r="BP10" s="12" t="s">
        <v>33</v>
      </c>
      <c r="BX10" s="12" t="s">
        <v>35</v>
      </c>
      <c r="CF10" s="12" t="s">
        <v>33</v>
      </c>
      <c r="CN10" s="12" t="s">
        <v>33</v>
      </c>
    </row>
    <row r="11" spans="4:236" s="12" customFormat="1">
      <c r="D11" s="11" t="s">
        <v>36</v>
      </c>
      <c r="L11" s="6" t="s">
        <v>33</v>
      </c>
      <c r="T11" s="7" t="s">
        <v>33</v>
      </c>
      <c r="AB11" s="12" t="s">
        <v>39</v>
      </c>
      <c r="AJ11" s="12" t="s">
        <v>33</v>
      </c>
      <c r="AR11" s="12" t="s">
        <v>37</v>
      </c>
      <c r="AZ11" s="12" t="s">
        <v>32</v>
      </c>
      <c r="BH11" s="12" t="s">
        <v>33</v>
      </c>
      <c r="BP11" s="12" t="s">
        <v>39</v>
      </c>
      <c r="BX11" s="12" t="s">
        <v>46</v>
      </c>
      <c r="CF11" s="12" t="s">
        <v>41</v>
      </c>
      <c r="CN11" s="12" t="s">
        <v>37</v>
      </c>
    </row>
    <row r="12" spans="4:236" s="12" customFormat="1">
      <c r="D12" s="11" t="s">
        <v>35</v>
      </c>
      <c r="L12" s="6" t="s">
        <v>39</v>
      </c>
      <c r="T12" s="7" t="s">
        <v>35</v>
      </c>
      <c r="AB12" s="12" t="s">
        <v>33</v>
      </c>
      <c r="AJ12" s="12" t="s">
        <v>41</v>
      </c>
      <c r="AR12" s="12" t="s">
        <v>32</v>
      </c>
      <c r="AZ12" s="12" t="s">
        <v>33</v>
      </c>
      <c r="BH12" s="12" t="s">
        <v>37</v>
      </c>
      <c r="BP12" s="12" t="s">
        <v>35</v>
      </c>
      <c r="BX12" s="12" t="s">
        <v>37</v>
      </c>
      <c r="CF12" s="12" t="s">
        <v>32</v>
      </c>
      <c r="CN12" s="12" t="s">
        <v>32</v>
      </c>
    </row>
    <row r="13" spans="4:236" s="12" customFormat="1">
      <c r="D13" s="11" t="s">
        <v>33</v>
      </c>
      <c r="L13" s="6" t="s">
        <v>36</v>
      </c>
      <c r="T13" s="7" t="s">
        <v>36</v>
      </c>
      <c r="AB13" s="12" t="s">
        <v>37</v>
      </c>
      <c r="AJ13" s="12" t="s">
        <v>35</v>
      </c>
      <c r="AR13" s="12" t="s">
        <v>36</v>
      </c>
      <c r="AZ13" s="12" t="s">
        <v>36</v>
      </c>
      <c r="BH13" s="12" t="s">
        <v>35</v>
      </c>
      <c r="BP13" s="12" t="s">
        <v>37</v>
      </c>
      <c r="BX13" s="12" t="s">
        <v>36</v>
      </c>
      <c r="CF13" s="12" t="s">
        <v>37</v>
      </c>
      <c r="CN13" s="12" t="s">
        <v>46</v>
      </c>
    </row>
    <row r="14" spans="4:236" s="12" customFormat="1">
      <c r="D14" s="11" t="s">
        <v>42</v>
      </c>
      <c r="L14" s="6" t="s">
        <v>37</v>
      </c>
      <c r="T14" s="7" t="s">
        <v>42</v>
      </c>
      <c r="AB14" s="12" t="s">
        <v>35</v>
      </c>
      <c r="AJ14" s="12" t="s">
        <v>37</v>
      </c>
      <c r="AR14" s="12" t="s">
        <v>41</v>
      </c>
      <c r="AZ14" s="12" t="s">
        <v>37</v>
      </c>
      <c r="BH14" s="12" t="s">
        <v>36</v>
      </c>
      <c r="BP14" s="12" t="s">
        <v>45</v>
      </c>
      <c r="BX14" s="12" t="s">
        <v>32</v>
      </c>
      <c r="CF14" s="12" t="s">
        <v>35</v>
      </c>
      <c r="CN14" s="12" t="s">
        <v>35</v>
      </c>
    </row>
    <row r="15" spans="4:236" s="12" customFormat="1">
      <c r="D15" s="11" t="s">
        <v>49</v>
      </c>
      <c r="L15" s="6" t="s">
        <v>34</v>
      </c>
      <c r="T15" s="7" t="s">
        <v>37</v>
      </c>
      <c r="AB15" s="12" t="s">
        <v>41</v>
      </c>
      <c r="AJ15" s="12" t="s">
        <v>34</v>
      </c>
      <c r="AR15" s="12" t="s">
        <v>33</v>
      </c>
      <c r="AZ15" s="12" t="s">
        <v>46</v>
      </c>
      <c r="BH15" s="12" t="s">
        <v>41</v>
      </c>
      <c r="BP15" s="12" t="s">
        <v>46</v>
      </c>
      <c r="BX15" s="12" t="s">
        <v>41</v>
      </c>
      <c r="CF15" s="12" t="s">
        <v>36</v>
      </c>
      <c r="CN15" s="12" t="s">
        <v>45</v>
      </c>
    </row>
    <row r="16" spans="4:236" s="12" customFormat="1">
      <c r="D16" s="11" t="s">
        <v>46</v>
      </c>
      <c r="L16" s="13" t="s">
        <v>41</v>
      </c>
      <c r="T16" s="7" t="s">
        <v>46</v>
      </c>
      <c r="AB16" s="12" t="s">
        <v>36</v>
      </c>
      <c r="AJ16" s="12" t="s">
        <v>46</v>
      </c>
      <c r="AR16" s="12" t="s">
        <v>45</v>
      </c>
      <c r="AZ16" s="12" t="s">
        <v>41</v>
      </c>
      <c r="BH16" s="12" t="s">
        <v>42</v>
      </c>
      <c r="BP16" s="12" t="s">
        <v>43</v>
      </c>
      <c r="BX16" s="12" t="s">
        <v>33</v>
      </c>
      <c r="CF16" s="12" t="s">
        <v>46</v>
      </c>
      <c r="CN16" s="12" t="s">
        <v>49</v>
      </c>
    </row>
    <row r="17" spans="4:92" s="12" customFormat="1">
      <c r="D17" s="11" t="s">
        <v>40</v>
      </c>
      <c r="L17" s="13" t="s">
        <v>46</v>
      </c>
      <c r="T17" s="12" t="s">
        <v>41</v>
      </c>
      <c r="AB17" s="12" t="s">
        <v>42</v>
      </c>
      <c r="AJ17" s="12" t="s">
        <v>42</v>
      </c>
      <c r="AR17" s="12" t="s">
        <v>34</v>
      </c>
      <c r="AZ17" s="12" t="s">
        <v>43</v>
      </c>
      <c r="BH17" s="12" t="s">
        <v>46</v>
      </c>
      <c r="BP17" s="12" t="s">
        <v>36</v>
      </c>
      <c r="BX17" s="12" t="s">
        <v>49</v>
      </c>
      <c r="CF17" s="12" t="s">
        <v>45</v>
      </c>
      <c r="CN17" s="12" t="s">
        <v>36</v>
      </c>
    </row>
    <row r="18" spans="4:92" s="12" customFormat="1">
      <c r="D18" s="11"/>
    </row>
    <row r="19" spans="4:92" s="12" customFormat="1">
      <c r="D19" s="11" t="s">
        <v>39</v>
      </c>
      <c r="L19" s="12" t="s">
        <v>38</v>
      </c>
      <c r="T19" s="12" t="s">
        <v>39</v>
      </c>
      <c r="AB19" s="12" t="s">
        <v>39</v>
      </c>
      <c r="AJ19" s="12" t="s">
        <v>32</v>
      </c>
      <c r="AR19" s="12" t="s">
        <v>39</v>
      </c>
      <c r="AZ19" s="12" t="s">
        <v>39</v>
      </c>
      <c r="BH19" s="12" t="s">
        <v>39</v>
      </c>
      <c r="BP19" s="12" t="s">
        <v>38</v>
      </c>
      <c r="BX19" s="12" t="s">
        <v>39</v>
      </c>
      <c r="CF19" s="12" t="s">
        <v>39</v>
      </c>
      <c r="CN19" s="12" t="s">
        <v>38</v>
      </c>
    </row>
    <row r="20" spans="4:92" s="12" customFormat="1">
      <c r="D20" s="11"/>
    </row>
    <row r="21" spans="4:92">
      <c r="D21" s="8"/>
    </row>
    <row r="22" spans="4:92">
      <c r="D22" s="8"/>
    </row>
    <row r="23" spans="4:92">
      <c r="D23" s="8"/>
    </row>
    <row r="24" spans="4:92">
      <c r="D24" s="8"/>
    </row>
    <row r="25" spans="4:92">
      <c r="D25" s="8"/>
    </row>
    <row r="26" spans="4:92">
      <c r="D26" s="8"/>
    </row>
    <row r="27" spans="4:92">
      <c r="D27" s="3"/>
    </row>
    <row r="28" spans="4:92">
      <c r="D28" s="3"/>
    </row>
    <row r="29" spans="4:92">
      <c r="D29" s="3"/>
    </row>
    <row r="30" spans="4:92">
      <c r="D30" s="3"/>
    </row>
    <row r="31" spans="4:92">
      <c r="D31" s="3"/>
    </row>
    <row r="32" spans="4:92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9"/>
    </row>
    <row r="37" spans="4:4">
      <c r="D37" s="10"/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N47"/>
  <sheetViews>
    <sheetView tabSelected="1" workbookViewId="0">
      <selection activeCell="B2" sqref="B2"/>
    </sheetView>
  </sheetViews>
  <sheetFormatPr defaultRowHeight="15"/>
  <cols>
    <col min="1" max="1" width="3.5703125" style="40" customWidth="1"/>
    <col min="2" max="2" width="28.5703125" style="14" customWidth="1"/>
    <col min="3" max="3" width="4.28515625" style="14" customWidth="1"/>
    <col min="4" max="4" width="4.28515625" style="40" customWidth="1"/>
    <col min="5" max="163" width="2.140625" style="14" customWidth="1"/>
    <col min="164" max="243" width="2.28515625" style="14" customWidth="1"/>
    <col min="244" max="256" width="9.140625" style="14"/>
    <col min="257" max="257" width="3.5703125" style="14" customWidth="1"/>
    <col min="258" max="258" width="28.5703125" style="14" customWidth="1"/>
    <col min="259" max="260" width="4.28515625" style="14" customWidth="1"/>
    <col min="261" max="419" width="2.140625" style="14" customWidth="1"/>
    <col min="420" max="499" width="2.28515625" style="14" customWidth="1"/>
    <col min="500" max="512" width="9.140625" style="14"/>
    <col min="513" max="513" width="3.5703125" style="14" customWidth="1"/>
    <col min="514" max="514" width="28.5703125" style="14" customWidth="1"/>
    <col min="515" max="516" width="4.28515625" style="14" customWidth="1"/>
    <col min="517" max="675" width="2.140625" style="14" customWidth="1"/>
    <col min="676" max="755" width="2.28515625" style="14" customWidth="1"/>
    <col min="756" max="768" width="9.140625" style="14"/>
    <col min="769" max="769" width="3.5703125" style="14" customWidth="1"/>
    <col min="770" max="770" width="28.5703125" style="14" customWidth="1"/>
    <col min="771" max="772" width="4.28515625" style="14" customWidth="1"/>
    <col min="773" max="931" width="2.140625" style="14" customWidth="1"/>
    <col min="932" max="1011" width="2.28515625" style="14" customWidth="1"/>
    <col min="1012" max="1024" width="9.140625" style="14"/>
    <col min="1025" max="1025" width="3.5703125" style="14" customWidth="1"/>
    <col min="1026" max="1026" width="28.5703125" style="14" customWidth="1"/>
    <col min="1027" max="1028" width="4.28515625" style="14" customWidth="1"/>
    <col min="1029" max="1187" width="2.140625" style="14" customWidth="1"/>
    <col min="1188" max="1267" width="2.28515625" style="14" customWidth="1"/>
    <col min="1268" max="1280" width="9.140625" style="14"/>
    <col min="1281" max="1281" width="3.5703125" style="14" customWidth="1"/>
    <col min="1282" max="1282" width="28.5703125" style="14" customWidth="1"/>
    <col min="1283" max="1284" width="4.28515625" style="14" customWidth="1"/>
    <col min="1285" max="1443" width="2.140625" style="14" customWidth="1"/>
    <col min="1444" max="1523" width="2.28515625" style="14" customWidth="1"/>
    <col min="1524" max="1536" width="9.140625" style="14"/>
    <col min="1537" max="1537" width="3.5703125" style="14" customWidth="1"/>
    <col min="1538" max="1538" width="28.5703125" style="14" customWidth="1"/>
    <col min="1539" max="1540" width="4.28515625" style="14" customWidth="1"/>
    <col min="1541" max="1699" width="2.140625" style="14" customWidth="1"/>
    <col min="1700" max="1779" width="2.28515625" style="14" customWidth="1"/>
    <col min="1780" max="1792" width="9.140625" style="14"/>
    <col min="1793" max="1793" width="3.5703125" style="14" customWidth="1"/>
    <col min="1794" max="1794" width="28.5703125" style="14" customWidth="1"/>
    <col min="1795" max="1796" width="4.28515625" style="14" customWidth="1"/>
    <col min="1797" max="1955" width="2.140625" style="14" customWidth="1"/>
    <col min="1956" max="2035" width="2.28515625" style="14" customWidth="1"/>
    <col min="2036" max="2048" width="9.140625" style="14"/>
    <col min="2049" max="2049" width="3.5703125" style="14" customWidth="1"/>
    <col min="2050" max="2050" width="28.5703125" style="14" customWidth="1"/>
    <col min="2051" max="2052" width="4.28515625" style="14" customWidth="1"/>
    <col min="2053" max="2211" width="2.140625" style="14" customWidth="1"/>
    <col min="2212" max="2291" width="2.28515625" style="14" customWidth="1"/>
    <col min="2292" max="2304" width="9.140625" style="14"/>
    <col min="2305" max="2305" width="3.5703125" style="14" customWidth="1"/>
    <col min="2306" max="2306" width="28.5703125" style="14" customWidth="1"/>
    <col min="2307" max="2308" width="4.28515625" style="14" customWidth="1"/>
    <col min="2309" max="2467" width="2.140625" style="14" customWidth="1"/>
    <col min="2468" max="2547" width="2.28515625" style="14" customWidth="1"/>
    <col min="2548" max="2560" width="9.140625" style="14"/>
    <col min="2561" max="2561" width="3.5703125" style="14" customWidth="1"/>
    <col min="2562" max="2562" width="28.5703125" style="14" customWidth="1"/>
    <col min="2563" max="2564" width="4.28515625" style="14" customWidth="1"/>
    <col min="2565" max="2723" width="2.140625" style="14" customWidth="1"/>
    <col min="2724" max="2803" width="2.28515625" style="14" customWidth="1"/>
    <col min="2804" max="2816" width="9.140625" style="14"/>
    <col min="2817" max="2817" width="3.5703125" style="14" customWidth="1"/>
    <col min="2818" max="2818" width="28.5703125" style="14" customWidth="1"/>
    <col min="2819" max="2820" width="4.28515625" style="14" customWidth="1"/>
    <col min="2821" max="2979" width="2.140625" style="14" customWidth="1"/>
    <col min="2980" max="3059" width="2.28515625" style="14" customWidth="1"/>
    <col min="3060" max="3072" width="9.140625" style="14"/>
    <col min="3073" max="3073" width="3.5703125" style="14" customWidth="1"/>
    <col min="3074" max="3074" width="28.5703125" style="14" customWidth="1"/>
    <col min="3075" max="3076" width="4.28515625" style="14" customWidth="1"/>
    <col min="3077" max="3235" width="2.140625" style="14" customWidth="1"/>
    <col min="3236" max="3315" width="2.28515625" style="14" customWidth="1"/>
    <col min="3316" max="3328" width="9.140625" style="14"/>
    <col min="3329" max="3329" width="3.5703125" style="14" customWidth="1"/>
    <col min="3330" max="3330" width="28.5703125" style="14" customWidth="1"/>
    <col min="3331" max="3332" width="4.28515625" style="14" customWidth="1"/>
    <col min="3333" max="3491" width="2.140625" style="14" customWidth="1"/>
    <col min="3492" max="3571" width="2.28515625" style="14" customWidth="1"/>
    <col min="3572" max="3584" width="9.140625" style="14"/>
    <col min="3585" max="3585" width="3.5703125" style="14" customWidth="1"/>
    <col min="3586" max="3586" width="28.5703125" style="14" customWidth="1"/>
    <col min="3587" max="3588" width="4.28515625" style="14" customWidth="1"/>
    <col min="3589" max="3747" width="2.140625" style="14" customWidth="1"/>
    <col min="3748" max="3827" width="2.28515625" style="14" customWidth="1"/>
    <col min="3828" max="3840" width="9.140625" style="14"/>
    <col min="3841" max="3841" width="3.5703125" style="14" customWidth="1"/>
    <col min="3842" max="3842" width="28.5703125" style="14" customWidth="1"/>
    <col min="3843" max="3844" width="4.28515625" style="14" customWidth="1"/>
    <col min="3845" max="4003" width="2.140625" style="14" customWidth="1"/>
    <col min="4004" max="4083" width="2.28515625" style="14" customWidth="1"/>
    <col min="4084" max="4096" width="9.140625" style="14"/>
    <col min="4097" max="4097" width="3.5703125" style="14" customWidth="1"/>
    <col min="4098" max="4098" width="28.5703125" style="14" customWidth="1"/>
    <col min="4099" max="4100" width="4.28515625" style="14" customWidth="1"/>
    <col min="4101" max="4259" width="2.140625" style="14" customWidth="1"/>
    <col min="4260" max="4339" width="2.28515625" style="14" customWidth="1"/>
    <col min="4340" max="4352" width="9.140625" style="14"/>
    <col min="4353" max="4353" width="3.5703125" style="14" customWidth="1"/>
    <col min="4354" max="4354" width="28.5703125" style="14" customWidth="1"/>
    <col min="4355" max="4356" width="4.28515625" style="14" customWidth="1"/>
    <col min="4357" max="4515" width="2.140625" style="14" customWidth="1"/>
    <col min="4516" max="4595" width="2.28515625" style="14" customWidth="1"/>
    <col min="4596" max="4608" width="9.140625" style="14"/>
    <col min="4609" max="4609" width="3.5703125" style="14" customWidth="1"/>
    <col min="4610" max="4610" width="28.5703125" style="14" customWidth="1"/>
    <col min="4611" max="4612" width="4.28515625" style="14" customWidth="1"/>
    <col min="4613" max="4771" width="2.140625" style="14" customWidth="1"/>
    <col min="4772" max="4851" width="2.28515625" style="14" customWidth="1"/>
    <col min="4852" max="4864" width="9.140625" style="14"/>
    <col min="4865" max="4865" width="3.5703125" style="14" customWidth="1"/>
    <col min="4866" max="4866" width="28.5703125" style="14" customWidth="1"/>
    <col min="4867" max="4868" width="4.28515625" style="14" customWidth="1"/>
    <col min="4869" max="5027" width="2.140625" style="14" customWidth="1"/>
    <col min="5028" max="5107" width="2.28515625" style="14" customWidth="1"/>
    <col min="5108" max="5120" width="9.140625" style="14"/>
    <col min="5121" max="5121" width="3.5703125" style="14" customWidth="1"/>
    <col min="5122" max="5122" width="28.5703125" style="14" customWidth="1"/>
    <col min="5123" max="5124" width="4.28515625" style="14" customWidth="1"/>
    <col min="5125" max="5283" width="2.140625" style="14" customWidth="1"/>
    <col min="5284" max="5363" width="2.28515625" style="14" customWidth="1"/>
    <col min="5364" max="5376" width="9.140625" style="14"/>
    <col min="5377" max="5377" width="3.5703125" style="14" customWidth="1"/>
    <col min="5378" max="5378" width="28.5703125" style="14" customWidth="1"/>
    <col min="5379" max="5380" width="4.28515625" style="14" customWidth="1"/>
    <col min="5381" max="5539" width="2.140625" style="14" customWidth="1"/>
    <col min="5540" max="5619" width="2.28515625" style="14" customWidth="1"/>
    <col min="5620" max="5632" width="9.140625" style="14"/>
    <col min="5633" max="5633" width="3.5703125" style="14" customWidth="1"/>
    <col min="5634" max="5634" width="28.5703125" style="14" customWidth="1"/>
    <col min="5635" max="5636" width="4.28515625" style="14" customWidth="1"/>
    <col min="5637" max="5795" width="2.140625" style="14" customWidth="1"/>
    <col min="5796" max="5875" width="2.28515625" style="14" customWidth="1"/>
    <col min="5876" max="5888" width="9.140625" style="14"/>
    <col min="5889" max="5889" width="3.5703125" style="14" customWidth="1"/>
    <col min="5890" max="5890" width="28.5703125" style="14" customWidth="1"/>
    <col min="5891" max="5892" width="4.28515625" style="14" customWidth="1"/>
    <col min="5893" max="6051" width="2.140625" style="14" customWidth="1"/>
    <col min="6052" max="6131" width="2.28515625" style="14" customWidth="1"/>
    <col min="6132" max="6144" width="9.140625" style="14"/>
    <col min="6145" max="6145" width="3.5703125" style="14" customWidth="1"/>
    <col min="6146" max="6146" width="28.5703125" style="14" customWidth="1"/>
    <col min="6147" max="6148" width="4.28515625" style="14" customWidth="1"/>
    <col min="6149" max="6307" width="2.140625" style="14" customWidth="1"/>
    <col min="6308" max="6387" width="2.28515625" style="14" customWidth="1"/>
    <col min="6388" max="6400" width="9.140625" style="14"/>
    <col min="6401" max="6401" width="3.5703125" style="14" customWidth="1"/>
    <col min="6402" max="6402" width="28.5703125" style="14" customWidth="1"/>
    <col min="6403" max="6404" width="4.28515625" style="14" customWidth="1"/>
    <col min="6405" max="6563" width="2.140625" style="14" customWidth="1"/>
    <col min="6564" max="6643" width="2.28515625" style="14" customWidth="1"/>
    <col min="6644" max="6656" width="9.140625" style="14"/>
    <col min="6657" max="6657" width="3.5703125" style="14" customWidth="1"/>
    <col min="6658" max="6658" width="28.5703125" style="14" customWidth="1"/>
    <col min="6659" max="6660" width="4.28515625" style="14" customWidth="1"/>
    <col min="6661" max="6819" width="2.140625" style="14" customWidth="1"/>
    <col min="6820" max="6899" width="2.28515625" style="14" customWidth="1"/>
    <col min="6900" max="6912" width="9.140625" style="14"/>
    <col min="6913" max="6913" width="3.5703125" style="14" customWidth="1"/>
    <col min="6914" max="6914" width="28.5703125" style="14" customWidth="1"/>
    <col min="6915" max="6916" width="4.28515625" style="14" customWidth="1"/>
    <col min="6917" max="7075" width="2.140625" style="14" customWidth="1"/>
    <col min="7076" max="7155" width="2.28515625" style="14" customWidth="1"/>
    <col min="7156" max="7168" width="9.140625" style="14"/>
    <col min="7169" max="7169" width="3.5703125" style="14" customWidth="1"/>
    <col min="7170" max="7170" width="28.5703125" style="14" customWidth="1"/>
    <col min="7171" max="7172" width="4.28515625" style="14" customWidth="1"/>
    <col min="7173" max="7331" width="2.140625" style="14" customWidth="1"/>
    <col min="7332" max="7411" width="2.28515625" style="14" customWidth="1"/>
    <col min="7412" max="7424" width="9.140625" style="14"/>
    <col min="7425" max="7425" width="3.5703125" style="14" customWidth="1"/>
    <col min="7426" max="7426" width="28.5703125" style="14" customWidth="1"/>
    <col min="7427" max="7428" width="4.28515625" style="14" customWidth="1"/>
    <col min="7429" max="7587" width="2.140625" style="14" customWidth="1"/>
    <col min="7588" max="7667" width="2.28515625" style="14" customWidth="1"/>
    <col min="7668" max="7680" width="9.140625" style="14"/>
    <col min="7681" max="7681" width="3.5703125" style="14" customWidth="1"/>
    <col min="7682" max="7682" width="28.5703125" style="14" customWidth="1"/>
    <col min="7683" max="7684" width="4.28515625" style="14" customWidth="1"/>
    <col min="7685" max="7843" width="2.140625" style="14" customWidth="1"/>
    <col min="7844" max="7923" width="2.28515625" style="14" customWidth="1"/>
    <col min="7924" max="7936" width="9.140625" style="14"/>
    <col min="7937" max="7937" width="3.5703125" style="14" customWidth="1"/>
    <col min="7938" max="7938" width="28.5703125" style="14" customWidth="1"/>
    <col min="7939" max="7940" width="4.28515625" style="14" customWidth="1"/>
    <col min="7941" max="8099" width="2.140625" style="14" customWidth="1"/>
    <col min="8100" max="8179" width="2.28515625" style="14" customWidth="1"/>
    <col min="8180" max="8192" width="9.140625" style="14"/>
    <col min="8193" max="8193" width="3.5703125" style="14" customWidth="1"/>
    <col min="8194" max="8194" width="28.5703125" style="14" customWidth="1"/>
    <col min="8195" max="8196" width="4.28515625" style="14" customWidth="1"/>
    <col min="8197" max="8355" width="2.140625" style="14" customWidth="1"/>
    <col min="8356" max="8435" width="2.28515625" style="14" customWidth="1"/>
    <col min="8436" max="8448" width="9.140625" style="14"/>
    <col min="8449" max="8449" width="3.5703125" style="14" customWidth="1"/>
    <col min="8450" max="8450" width="28.5703125" style="14" customWidth="1"/>
    <col min="8451" max="8452" width="4.28515625" style="14" customWidth="1"/>
    <col min="8453" max="8611" width="2.140625" style="14" customWidth="1"/>
    <col min="8612" max="8691" width="2.28515625" style="14" customWidth="1"/>
    <col min="8692" max="8704" width="9.140625" style="14"/>
    <col min="8705" max="8705" width="3.5703125" style="14" customWidth="1"/>
    <col min="8706" max="8706" width="28.5703125" style="14" customWidth="1"/>
    <col min="8707" max="8708" width="4.28515625" style="14" customWidth="1"/>
    <col min="8709" max="8867" width="2.140625" style="14" customWidth="1"/>
    <col min="8868" max="8947" width="2.28515625" style="14" customWidth="1"/>
    <col min="8948" max="8960" width="9.140625" style="14"/>
    <col min="8961" max="8961" width="3.5703125" style="14" customWidth="1"/>
    <col min="8962" max="8962" width="28.5703125" style="14" customWidth="1"/>
    <col min="8963" max="8964" width="4.28515625" style="14" customWidth="1"/>
    <col min="8965" max="9123" width="2.140625" style="14" customWidth="1"/>
    <col min="9124" max="9203" width="2.28515625" style="14" customWidth="1"/>
    <col min="9204" max="9216" width="9.140625" style="14"/>
    <col min="9217" max="9217" width="3.5703125" style="14" customWidth="1"/>
    <col min="9218" max="9218" width="28.5703125" style="14" customWidth="1"/>
    <col min="9219" max="9220" width="4.28515625" style="14" customWidth="1"/>
    <col min="9221" max="9379" width="2.140625" style="14" customWidth="1"/>
    <col min="9380" max="9459" width="2.28515625" style="14" customWidth="1"/>
    <col min="9460" max="9472" width="9.140625" style="14"/>
    <col min="9473" max="9473" width="3.5703125" style="14" customWidth="1"/>
    <col min="9474" max="9474" width="28.5703125" style="14" customWidth="1"/>
    <col min="9475" max="9476" width="4.28515625" style="14" customWidth="1"/>
    <col min="9477" max="9635" width="2.140625" style="14" customWidth="1"/>
    <col min="9636" max="9715" width="2.28515625" style="14" customWidth="1"/>
    <col min="9716" max="9728" width="9.140625" style="14"/>
    <col min="9729" max="9729" width="3.5703125" style="14" customWidth="1"/>
    <col min="9730" max="9730" width="28.5703125" style="14" customWidth="1"/>
    <col min="9731" max="9732" width="4.28515625" style="14" customWidth="1"/>
    <col min="9733" max="9891" width="2.140625" style="14" customWidth="1"/>
    <col min="9892" max="9971" width="2.28515625" style="14" customWidth="1"/>
    <col min="9972" max="9984" width="9.140625" style="14"/>
    <col min="9985" max="9985" width="3.5703125" style="14" customWidth="1"/>
    <col min="9986" max="9986" width="28.5703125" style="14" customWidth="1"/>
    <col min="9987" max="9988" width="4.28515625" style="14" customWidth="1"/>
    <col min="9989" max="10147" width="2.140625" style="14" customWidth="1"/>
    <col min="10148" max="10227" width="2.28515625" style="14" customWidth="1"/>
    <col min="10228" max="10240" width="9.140625" style="14"/>
    <col min="10241" max="10241" width="3.5703125" style="14" customWidth="1"/>
    <col min="10242" max="10242" width="28.5703125" style="14" customWidth="1"/>
    <col min="10243" max="10244" width="4.28515625" style="14" customWidth="1"/>
    <col min="10245" max="10403" width="2.140625" style="14" customWidth="1"/>
    <col min="10404" max="10483" width="2.28515625" style="14" customWidth="1"/>
    <col min="10484" max="10496" width="9.140625" style="14"/>
    <col min="10497" max="10497" width="3.5703125" style="14" customWidth="1"/>
    <col min="10498" max="10498" width="28.5703125" style="14" customWidth="1"/>
    <col min="10499" max="10500" width="4.28515625" style="14" customWidth="1"/>
    <col min="10501" max="10659" width="2.140625" style="14" customWidth="1"/>
    <col min="10660" max="10739" width="2.28515625" style="14" customWidth="1"/>
    <col min="10740" max="10752" width="9.140625" style="14"/>
    <col min="10753" max="10753" width="3.5703125" style="14" customWidth="1"/>
    <col min="10754" max="10754" width="28.5703125" style="14" customWidth="1"/>
    <col min="10755" max="10756" width="4.28515625" style="14" customWidth="1"/>
    <col min="10757" max="10915" width="2.140625" style="14" customWidth="1"/>
    <col min="10916" max="10995" width="2.28515625" style="14" customWidth="1"/>
    <col min="10996" max="11008" width="9.140625" style="14"/>
    <col min="11009" max="11009" width="3.5703125" style="14" customWidth="1"/>
    <col min="11010" max="11010" width="28.5703125" style="14" customWidth="1"/>
    <col min="11011" max="11012" width="4.28515625" style="14" customWidth="1"/>
    <col min="11013" max="11171" width="2.140625" style="14" customWidth="1"/>
    <col min="11172" max="11251" width="2.28515625" style="14" customWidth="1"/>
    <col min="11252" max="11264" width="9.140625" style="14"/>
    <col min="11265" max="11265" width="3.5703125" style="14" customWidth="1"/>
    <col min="11266" max="11266" width="28.5703125" style="14" customWidth="1"/>
    <col min="11267" max="11268" width="4.28515625" style="14" customWidth="1"/>
    <col min="11269" max="11427" width="2.140625" style="14" customWidth="1"/>
    <col min="11428" max="11507" width="2.28515625" style="14" customWidth="1"/>
    <col min="11508" max="11520" width="9.140625" style="14"/>
    <col min="11521" max="11521" width="3.5703125" style="14" customWidth="1"/>
    <col min="11522" max="11522" width="28.5703125" style="14" customWidth="1"/>
    <col min="11523" max="11524" width="4.28515625" style="14" customWidth="1"/>
    <col min="11525" max="11683" width="2.140625" style="14" customWidth="1"/>
    <col min="11684" max="11763" width="2.28515625" style="14" customWidth="1"/>
    <col min="11764" max="11776" width="9.140625" style="14"/>
    <col min="11777" max="11777" width="3.5703125" style="14" customWidth="1"/>
    <col min="11778" max="11778" width="28.5703125" style="14" customWidth="1"/>
    <col min="11779" max="11780" width="4.28515625" style="14" customWidth="1"/>
    <col min="11781" max="11939" width="2.140625" style="14" customWidth="1"/>
    <col min="11940" max="12019" width="2.28515625" style="14" customWidth="1"/>
    <col min="12020" max="12032" width="9.140625" style="14"/>
    <col min="12033" max="12033" width="3.5703125" style="14" customWidth="1"/>
    <col min="12034" max="12034" width="28.5703125" style="14" customWidth="1"/>
    <col min="12035" max="12036" width="4.28515625" style="14" customWidth="1"/>
    <col min="12037" max="12195" width="2.140625" style="14" customWidth="1"/>
    <col min="12196" max="12275" width="2.28515625" style="14" customWidth="1"/>
    <col min="12276" max="12288" width="9.140625" style="14"/>
    <col min="12289" max="12289" width="3.5703125" style="14" customWidth="1"/>
    <col min="12290" max="12290" width="28.5703125" style="14" customWidth="1"/>
    <col min="12291" max="12292" width="4.28515625" style="14" customWidth="1"/>
    <col min="12293" max="12451" width="2.140625" style="14" customWidth="1"/>
    <col min="12452" max="12531" width="2.28515625" style="14" customWidth="1"/>
    <col min="12532" max="12544" width="9.140625" style="14"/>
    <col min="12545" max="12545" width="3.5703125" style="14" customWidth="1"/>
    <col min="12546" max="12546" width="28.5703125" style="14" customWidth="1"/>
    <col min="12547" max="12548" width="4.28515625" style="14" customWidth="1"/>
    <col min="12549" max="12707" width="2.140625" style="14" customWidth="1"/>
    <col min="12708" max="12787" width="2.28515625" style="14" customWidth="1"/>
    <col min="12788" max="12800" width="9.140625" style="14"/>
    <col min="12801" max="12801" width="3.5703125" style="14" customWidth="1"/>
    <col min="12802" max="12802" width="28.5703125" style="14" customWidth="1"/>
    <col min="12803" max="12804" width="4.28515625" style="14" customWidth="1"/>
    <col min="12805" max="12963" width="2.140625" style="14" customWidth="1"/>
    <col min="12964" max="13043" width="2.28515625" style="14" customWidth="1"/>
    <col min="13044" max="13056" width="9.140625" style="14"/>
    <col min="13057" max="13057" width="3.5703125" style="14" customWidth="1"/>
    <col min="13058" max="13058" width="28.5703125" style="14" customWidth="1"/>
    <col min="13059" max="13060" width="4.28515625" style="14" customWidth="1"/>
    <col min="13061" max="13219" width="2.140625" style="14" customWidth="1"/>
    <col min="13220" max="13299" width="2.28515625" style="14" customWidth="1"/>
    <col min="13300" max="13312" width="9.140625" style="14"/>
    <col min="13313" max="13313" width="3.5703125" style="14" customWidth="1"/>
    <col min="13314" max="13314" width="28.5703125" style="14" customWidth="1"/>
    <col min="13315" max="13316" width="4.28515625" style="14" customWidth="1"/>
    <col min="13317" max="13475" width="2.140625" style="14" customWidth="1"/>
    <col min="13476" max="13555" width="2.28515625" style="14" customWidth="1"/>
    <col min="13556" max="13568" width="9.140625" style="14"/>
    <col min="13569" max="13569" width="3.5703125" style="14" customWidth="1"/>
    <col min="13570" max="13570" width="28.5703125" style="14" customWidth="1"/>
    <col min="13571" max="13572" width="4.28515625" style="14" customWidth="1"/>
    <col min="13573" max="13731" width="2.140625" style="14" customWidth="1"/>
    <col min="13732" max="13811" width="2.28515625" style="14" customWidth="1"/>
    <col min="13812" max="13824" width="9.140625" style="14"/>
    <col min="13825" max="13825" width="3.5703125" style="14" customWidth="1"/>
    <col min="13826" max="13826" width="28.5703125" style="14" customWidth="1"/>
    <col min="13827" max="13828" width="4.28515625" style="14" customWidth="1"/>
    <col min="13829" max="13987" width="2.140625" style="14" customWidth="1"/>
    <col min="13988" max="14067" width="2.28515625" style="14" customWidth="1"/>
    <col min="14068" max="14080" width="9.140625" style="14"/>
    <col min="14081" max="14081" width="3.5703125" style="14" customWidth="1"/>
    <col min="14082" max="14082" width="28.5703125" style="14" customWidth="1"/>
    <col min="14083" max="14084" width="4.28515625" style="14" customWidth="1"/>
    <col min="14085" max="14243" width="2.140625" style="14" customWidth="1"/>
    <col min="14244" max="14323" width="2.28515625" style="14" customWidth="1"/>
    <col min="14324" max="14336" width="9.140625" style="14"/>
    <col min="14337" max="14337" width="3.5703125" style="14" customWidth="1"/>
    <col min="14338" max="14338" width="28.5703125" style="14" customWidth="1"/>
    <col min="14339" max="14340" width="4.28515625" style="14" customWidth="1"/>
    <col min="14341" max="14499" width="2.140625" style="14" customWidth="1"/>
    <col min="14500" max="14579" width="2.28515625" style="14" customWidth="1"/>
    <col min="14580" max="14592" width="9.140625" style="14"/>
    <col min="14593" max="14593" width="3.5703125" style="14" customWidth="1"/>
    <col min="14594" max="14594" width="28.5703125" style="14" customWidth="1"/>
    <col min="14595" max="14596" width="4.28515625" style="14" customWidth="1"/>
    <col min="14597" max="14755" width="2.140625" style="14" customWidth="1"/>
    <col min="14756" max="14835" width="2.28515625" style="14" customWidth="1"/>
    <col min="14836" max="14848" width="9.140625" style="14"/>
    <col min="14849" max="14849" width="3.5703125" style="14" customWidth="1"/>
    <col min="14850" max="14850" width="28.5703125" style="14" customWidth="1"/>
    <col min="14851" max="14852" width="4.28515625" style="14" customWidth="1"/>
    <col min="14853" max="15011" width="2.140625" style="14" customWidth="1"/>
    <col min="15012" max="15091" width="2.28515625" style="14" customWidth="1"/>
    <col min="15092" max="15104" width="9.140625" style="14"/>
    <col min="15105" max="15105" width="3.5703125" style="14" customWidth="1"/>
    <col min="15106" max="15106" width="28.5703125" style="14" customWidth="1"/>
    <col min="15107" max="15108" width="4.28515625" style="14" customWidth="1"/>
    <col min="15109" max="15267" width="2.140625" style="14" customWidth="1"/>
    <col min="15268" max="15347" width="2.28515625" style="14" customWidth="1"/>
    <col min="15348" max="15360" width="9.140625" style="14"/>
    <col min="15361" max="15361" width="3.5703125" style="14" customWidth="1"/>
    <col min="15362" max="15362" width="28.5703125" style="14" customWidth="1"/>
    <col min="15363" max="15364" width="4.28515625" style="14" customWidth="1"/>
    <col min="15365" max="15523" width="2.140625" style="14" customWidth="1"/>
    <col min="15524" max="15603" width="2.28515625" style="14" customWidth="1"/>
    <col min="15604" max="15616" width="9.140625" style="14"/>
    <col min="15617" max="15617" width="3.5703125" style="14" customWidth="1"/>
    <col min="15618" max="15618" width="28.5703125" style="14" customWidth="1"/>
    <col min="15619" max="15620" width="4.28515625" style="14" customWidth="1"/>
    <col min="15621" max="15779" width="2.140625" style="14" customWidth="1"/>
    <col min="15780" max="15859" width="2.28515625" style="14" customWidth="1"/>
    <col min="15860" max="15872" width="9.140625" style="14"/>
    <col min="15873" max="15873" width="3.5703125" style="14" customWidth="1"/>
    <col min="15874" max="15874" width="28.5703125" style="14" customWidth="1"/>
    <col min="15875" max="15876" width="4.28515625" style="14" customWidth="1"/>
    <col min="15877" max="16035" width="2.140625" style="14" customWidth="1"/>
    <col min="16036" max="16115" width="2.28515625" style="14" customWidth="1"/>
    <col min="16116" max="16128" width="9.140625" style="14"/>
    <col min="16129" max="16129" width="3.5703125" style="14" customWidth="1"/>
    <col min="16130" max="16130" width="28.5703125" style="14" customWidth="1"/>
    <col min="16131" max="16132" width="4.28515625" style="14" customWidth="1"/>
    <col min="16133" max="16291" width="2.140625" style="14" customWidth="1"/>
    <col min="16292" max="16371" width="2.28515625" style="14" customWidth="1"/>
    <col min="16372" max="16384" width="9.140625" style="14"/>
  </cols>
  <sheetData>
    <row r="2" spans="1:196">
      <c r="A2" s="40" t="s">
        <v>56</v>
      </c>
      <c r="B2" s="41"/>
    </row>
    <row r="3" spans="1:196">
      <c r="B3" s="42"/>
      <c r="E3" s="46" t="str">
        <f>IF(Прогноз!D6&lt;&gt;"",Прогноз!D6,"")</f>
        <v>IMAGINE</v>
      </c>
      <c r="F3" s="46"/>
      <c r="G3" s="46"/>
      <c r="H3" s="46"/>
      <c r="I3" s="46"/>
      <c r="J3" s="46"/>
      <c r="K3" s="46"/>
      <c r="L3" s="46"/>
      <c r="M3" s="46" t="str">
        <f>IF(Прогноз!L6&lt;&gt;"",Прогноз!L6,"")</f>
        <v>сухОФрукт</v>
      </c>
      <c r="N3" s="46"/>
      <c r="O3" s="46"/>
      <c r="P3" s="46"/>
      <c r="Q3" s="46"/>
      <c r="R3" s="46"/>
      <c r="S3" s="46"/>
      <c r="T3" s="46"/>
      <c r="U3" s="46" t="str">
        <f>IF(Прогноз!T6&lt;&gt;"",Прогноз!T6,"")</f>
        <v>Математик</v>
      </c>
      <c r="V3" s="46"/>
      <c r="W3" s="46"/>
      <c r="X3" s="46"/>
      <c r="Y3" s="46"/>
      <c r="Z3" s="46"/>
      <c r="AA3" s="46"/>
      <c r="AB3" s="46"/>
      <c r="AC3" s="46" t="str">
        <f>IF(Прогноз!AB6&lt;&gt;"",Прогноз!AB6,"")</f>
        <v>Петя1979</v>
      </c>
      <c r="AD3" s="46"/>
      <c r="AE3" s="46"/>
      <c r="AF3" s="46"/>
      <c r="AG3" s="46"/>
      <c r="AH3" s="46"/>
      <c r="AI3" s="46"/>
      <c r="AJ3" s="46"/>
      <c r="AK3" s="46" t="str">
        <f>IF(Прогноз!AJ6&lt;&gt;"",Прогноз!AJ6,"")</f>
        <v>kibic</v>
      </c>
      <c r="AL3" s="46"/>
      <c r="AM3" s="46"/>
      <c r="AN3" s="46"/>
      <c r="AO3" s="46"/>
      <c r="AP3" s="46"/>
      <c r="AQ3" s="46"/>
      <c r="AR3" s="46"/>
      <c r="AS3" s="46" t="str">
        <f>IF(Прогноз!AR6&lt;&gt;"",Прогноз!AR6,"")</f>
        <v>Accrington</v>
      </c>
      <c r="AT3" s="46"/>
      <c r="AU3" s="46"/>
      <c r="AV3" s="46"/>
      <c r="AW3" s="46"/>
      <c r="AX3" s="46"/>
      <c r="AY3" s="46"/>
      <c r="AZ3" s="46"/>
      <c r="BA3" s="46" t="str">
        <f>IF(Прогноз!AZ6&lt;&gt;"",Прогноз!AZ6,"")</f>
        <v>SERG68</v>
      </c>
      <c r="BB3" s="46"/>
      <c r="BC3" s="46"/>
      <c r="BD3" s="46"/>
      <c r="BE3" s="46"/>
      <c r="BF3" s="46"/>
      <c r="BG3" s="46"/>
      <c r="BH3" s="46"/>
      <c r="BI3" s="46" t="str">
        <f>IF(Прогноз!BH6&lt;&gt;"",Прогноз!BH6,"")</f>
        <v>Oksi_f</v>
      </c>
      <c r="BJ3" s="46"/>
      <c r="BK3" s="46"/>
      <c r="BL3" s="46"/>
      <c r="BM3" s="46"/>
      <c r="BN3" s="46"/>
      <c r="BO3" s="46"/>
      <c r="BP3" s="46"/>
      <c r="BQ3" s="46" t="str">
        <f>IF(Прогноз!BP6&lt;&gt;"",Прогноз!BP6,"")</f>
        <v>semeniuk</v>
      </c>
      <c r="BR3" s="46"/>
      <c r="BS3" s="46"/>
      <c r="BT3" s="46"/>
      <c r="BU3" s="46"/>
      <c r="BV3" s="46"/>
      <c r="BW3" s="46"/>
      <c r="BX3" s="46"/>
      <c r="BY3" s="46" t="str">
        <f>IF(Прогноз!BX6&lt;&gt;"",Прогноз!BX6,"")</f>
        <v>Irishka</v>
      </c>
      <c r="BZ3" s="46"/>
      <c r="CA3" s="46"/>
      <c r="CB3" s="46"/>
      <c r="CC3" s="46"/>
      <c r="CD3" s="46"/>
      <c r="CE3" s="46"/>
      <c r="CF3" s="46"/>
      <c r="CG3" s="46" t="str">
        <f>IF(Прогноз!CF6&lt;&gt;"",Прогноз!CF6,"")</f>
        <v>sass1954</v>
      </c>
      <c r="CH3" s="46"/>
      <c r="CI3" s="46"/>
      <c r="CJ3" s="46"/>
      <c r="CK3" s="46"/>
      <c r="CL3" s="46"/>
      <c r="CM3" s="46"/>
      <c r="CN3" s="46"/>
      <c r="CO3" s="46" t="str">
        <f>IF(Прогноз!CN6&lt;&gt;"",Прогноз!CN6,"")</f>
        <v>phenyx</v>
      </c>
      <c r="CP3" s="46"/>
      <c r="CQ3" s="46"/>
      <c r="CR3" s="46"/>
      <c r="CS3" s="46"/>
      <c r="CT3" s="46"/>
      <c r="CU3" s="46"/>
      <c r="CV3" s="46"/>
      <c r="CW3" s="47">
        <f>Прогноз!CV6</f>
        <v>0</v>
      </c>
      <c r="CX3" s="47"/>
      <c r="CY3" s="47"/>
      <c r="CZ3" s="47"/>
      <c r="DA3" s="47"/>
      <c r="DB3" s="47"/>
      <c r="DC3" s="47"/>
      <c r="DD3" s="47"/>
      <c r="DE3" s="47">
        <f>Прогноз!DD6</f>
        <v>0</v>
      </c>
      <c r="DF3" s="47"/>
      <c r="DG3" s="47"/>
      <c r="DH3" s="47"/>
      <c r="DI3" s="47"/>
      <c r="DJ3" s="47"/>
      <c r="DK3" s="47"/>
      <c r="DL3" s="47"/>
      <c r="DM3" s="47">
        <f>Прогноз!DL6</f>
        <v>0</v>
      </c>
      <c r="DN3" s="47"/>
      <c r="DO3" s="47"/>
      <c r="DP3" s="47"/>
      <c r="DQ3" s="47"/>
      <c r="DR3" s="47"/>
      <c r="DS3" s="47"/>
      <c r="DT3" s="47"/>
      <c r="DU3" s="47">
        <f>Прогноз!DT6</f>
        <v>0</v>
      </c>
      <c r="DV3" s="47"/>
      <c r="DW3" s="47"/>
      <c r="DX3" s="47"/>
      <c r="DY3" s="47"/>
      <c r="DZ3" s="47"/>
      <c r="EA3" s="47"/>
      <c r="EB3" s="47"/>
      <c r="EC3" s="47">
        <f>Прогноз!EB6</f>
        <v>0</v>
      </c>
      <c r="ED3" s="47"/>
      <c r="EE3" s="47"/>
      <c r="EF3" s="47"/>
      <c r="EG3" s="47"/>
      <c r="EH3" s="47"/>
      <c r="EI3" s="47"/>
      <c r="EJ3" s="47"/>
      <c r="EK3" s="47">
        <f>Прогноз!EJ6</f>
        <v>0</v>
      </c>
      <c r="EL3" s="47"/>
      <c r="EM3" s="47"/>
      <c r="EN3" s="47"/>
      <c r="EO3" s="47"/>
      <c r="EP3" s="47"/>
      <c r="EQ3" s="47"/>
      <c r="ER3" s="47"/>
      <c r="ES3" s="47">
        <f>Прогноз!ER6</f>
        <v>0</v>
      </c>
      <c r="ET3" s="47"/>
      <c r="EU3" s="47"/>
      <c r="EV3" s="47"/>
      <c r="EW3" s="47"/>
      <c r="EX3" s="47"/>
      <c r="EY3" s="47"/>
      <c r="EZ3" s="47"/>
      <c r="FA3" s="47">
        <f>Прогноз!EZ6</f>
        <v>0</v>
      </c>
      <c r="FB3" s="47"/>
      <c r="FC3" s="47"/>
      <c r="FD3" s="47"/>
      <c r="FE3" s="47"/>
      <c r="FF3" s="47"/>
      <c r="FG3" s="47"/>
      <c r="FH3" s="47"/>
      <c r="FI3" s="47">
        <f>Прогноз!FH6</f>
        <v>0</v>
      </c>
      <c r="FJ3" s="47"/>
      <c r="FK3" s="47"/>
      <c r="FL3" s="47"/>
      <c r="FM3" s="47"/>
      <c r="FN3" s="47"/>
      <c r="FO3" s="47"/>
      <c r="FP3" s="47"/>
      <c r="FQ3" s="47">
        <f>Прогноз!FP6</f>
        <v>0</v>
      </c>
      <c r="FR3" s="47"/>
      <c r="FS3" s="47"/>
      <c r="FT3" s="47"/>
      <c r="FU3" s="47"/>
      <c r="FV3" s="47"/>
      <c r="FW3" s="47"/>
      <c r="FX3" s="47"/>
      <c r="FY3" s="47">
        <f>Прогноз!FX6</f>
        <v>0</v>
      </c>
      <c r="FZ3" s="47"/>
      <c r="GA3" s="47"/>
      <c r="GB3" s="47"/>
      <c r="GC3" s="47"/>
      <c r="GD3" s="47"/>
      <c r="GE3" s="47"/>
      <c r="GF3" s="47"/>
      <c r="GG3" s="47">
        <f>Прогноз!GF6</f>
        <v>0</v>
      </c>
      <c r="GH3" s="47"/>
      <c r="GI3" s="47"/>
      <c r="GJ3" s="47"/>
      <c r="GK3" s="47"/>
      <c r="GL3" s="47"/>
      <c r="GM3" s="47"/>
      <c r="GN3" s="47"/>
    </row>
    <row r="4" spans="1:196">
      <c r="A4" s="40">
        <v>1</v>
      </c>
      <c r="B4" s="43"/>
      <c r="E4" s="45" t="str">
        <f>Прогноз!D8</f>
        <v>Jenson Button</v>
      </c>
      <c r="F4" s="45"/>
      <c r="G4" s="45"/>
      <c r="H4" s="45"/>
      <c r="I4" s="45"/>
      <c r="J4" s="45"/>
      <c r="K4" s="45"/>
      <c r="L4" s="45"/>
      <c r="M4" s="45" t="str">
        <f>Прогноз!L8</f>
        <v>Jenson Button</v>
      </c>
      <c r="N4" s="45"/>
      <c r="O4" s="45"/>
      <c r="P4" s="45"/>
      <c r="Q4" s="45"/>
      <c r="R4" s="45"/>
      <c r="S4" s="45"/>
      <c r="T4" s="45"/>
      <c r="U4" s="45" t="str">
        <f>Прогноз!T8</f>
        <v>Jenson Button</v>
      </c>
      <c r="V4" s="45"/>
      <c r="W4" s="45"/>
      <c r="X4" s="45"/>
      <c r="Y4" s="45"/>
      <c r="Z4" s="45"/>
      <c r="AA4" s="45"/>
      <c r="AB4" s="45"/>
      <c r="AC4" s="45" t="str">
        <f>Прогноз!AB8</f>
        <v>Jenson Button</v>
      </c>
      <c r="AD4" s="45"/>
      <c r="AE4" s="45"/>
      <c r="AF4" s="45"/>
      <c r="AG4" s="45"/>
      <c r="AH4" s="45"/>
      <c r="AI4" s="45"/>
      <c r="AJ4" s="45"/>
      <c r="AK4" s="45" t="str">
        <f>Прогноз!AJ8</f>
        <v>Jenson Button</v>
      </c>
      <c r="AL4" s="45"/>
      <c r="AM4" s="45"/>
      <c r="AN4" s="45"/>
      <c r="AO4" s="45"/>
      <c r="AP4" s="45"/>
      <c r="AQ4" s="45"/>
      <c r="AR4" s="45"/>
      <c r="AS4" s="45" t="str">
        <f>Прогноз!AR8</f>
        <v>Jenson Button</v>
      </c>
      <c r="AT4" s="45"/>
      <c r="AU4" s="45"/>
      <c r="AV4" s="45"/>
      <c r="AW4" s="45"/>
      <c r="AX4" s="45"/>
      <c r="AY4" s="45"/>
      <c r="AZ4" s="45"/>
      <c r="BA4" s="45" t="str">
        <f>Прогноз!AZ8</f>
        <v>Jenson Button</v>
      </c>
      <c r="BB4" s="45"/>
      <c r="BC4" s="45"/>
      <c r="BD4" s="45"/>
      <c r="BE4" s="45"/>
      <c r="BF4" s="45"/>
      <c r="BG4" s="45"/>
      <c r="BH4" s="45"/>
      <c r="BI4" s="45" t="str">
        <f>Прогноз!BH8</f>
        <v>Jenson Button</v>
      </c>
      <c r="BJ4" s="45"/>
      <c r="BK4" s="45"/>
      <c r="BL4" s="45"/>
      <c r="BM4" s="45"/>
      <c r="BN4" s="45"/>
      <c r="BO4" s="45"/>
      <c r="BP4" s="45"/>
      <c r="BQ4" s="45" t="str">
        <f>Прогноз!BP8</f>
        <v>Jenson Button</v>
      </c>
      <c r="BR4" s="45"/>
      <c r="BS4" s="45"/>
      <c r="BT4" s="45"/>
      <c r="BU4" s="45"/>
      <c r="BV4" s="45"/>
      <c r="BW4" s="45"/>
      <c r="BX4" s="45"/>
      <c r="BY4" s="45" t="str">
        <f>Прогноз!BX8</f>
        <v>Lewis Hamilton</v>
      </c>
      <c r="BZ4" s="45"/>
      <c r="CA4" s="45"/>
      <c r="CB4" s="45"/>
      <c r="CC4" s="45"/>
      <c r="CD4" s="45"/>
      <c r="CE4" s="45"/>
      <c r="CF4" s="45"/>
      <c r="CG4" s="45" t="str">
        <f>Прогноз!CF8</f>
        <v>Lewis Hamilton</v>
      </c>
      <c r="CH4" s="45"/>
      <c r="CI4" s="45"/>
      <c r="CJ4" s="45"/>
      <c r="CK4" s="45"/>
      <c r="CL4" s="45"/>
      <c r="CM4" s="45"/>
      <c r="CN4" s="45"/>
      <c r="CO4" s="45" t="str">
        <f>Прогноз!CN8</f>
        <v>Lewis Hamilton</v>
      </c>
      <c r="CP4" s="45"/>
      <c r="CQ4" s="45"/>
      <c r="CR4" s="45"/>
      <c r="CS4" s="45"/>
      <c r="CT4" s="45"/>
      <c r="CU4" s="45"/>
      <c r="CV4" s="45"/>
    </row>
    <row r="5" spans="1:196">
      <c r="A5" s="40">
        <v>2</v>
      </c>
      <c r="B5" s="43"/>
      <c r="E5" s="45" t="str">
        <f>Прогноз!D9</f>
        <v>Sebastien Vettel</v>
      </c>
      <c r="F5" s="45"/>
      <c r="G5" s="45"/>
      <c r="H5" s="45"/>
      <c r="I5" s="45"/>
      <c r="J5" s="45"/>
      <c r="K5" s="45"/>
      <c r="L5" s="45"/>
      <c r="M5" s="45" t="str">
        <f>Прогноз!L9</f>
        <v>Sebastien Vettel</v>
      </c>
      <c r="N5" s="45"/>
      <c r="O5" s="45"/>
      <c r="P5" s="45"/>
      <c r="Q5" s="45"/>
      <c r="R5" s="45"/>
      <c r="S5" s="45"/>
      <c r="T5" s="45"/>
      <c r="U5" s="45" t="str">
        <f>Прогноз!T9</f>
        <v>Sebastien Vettel</v>
      </c>
      <c r="V5" s="45"/>
      <c r="W5" s="45"/>
      <c r="X5" s="45"/>
      <c r="Y5" s="45"/>
      <c r="Z5" s="45"/>
      <c r="AA5" s="45"/>
      <c r="AB5" s="45"/>
      <c r="AC5" s="45" t="str">
        <f>Прогноз!AB9</f>
        <v>Felipe Massa</v>
      </c>
      <c r="AD5" s="45"/>
      <c r="AE5" s="45"/>
      <c r="AF5" s="45"/>
      <c r="AG5" s="45"/>
      <c r="AH5" s="45"/>
      <c r="AI5" s="45"/>
      <c r="AJ5" s="45"/>
      <c r="AK5" s="45" t="str">
        <f>Прогноз!AJ9</f>
        <v>Sebastien Vettel</v>
      </c>
      <c r="AL5" s="45"/>
      <c r="AM5" s="45"/>
      <c r="AN5" s="45"/>
      <c r="AO5" s="45"/>
      <c r="AP5" s="45"/>
      <c r="AQ5" s="45"/>
      <c r="AR5" s="45"/>
      <c r="AS5" s="45" t="str">
        <f>Прогноз!AR9</f>
        <v>Lewis Hamilton</v>
      </c>
      <c r="AT5" s="45"/>
      <c r="AU5" s="45"/>
      <c r="AV5" s="45"/>
      <c r="AW5" s="45"/>
      <c r="AX5" s="45"/>
      <c r="AY5" s="45"/>
      <c r="AZ5" s="45"/>
      <c r="BA5" s="45" t="str">
        <f>Прогноз!AZ9</f>
        <v>Fernando Alonso</v>
      </c>
      <c r="BB5" s="45"/>
      <c r="BC5" s="45"/>
      <c r="BD5" s="45"/>
      <c r="BE5" s="45"/>
      <c r="BF5" s="45"/>
      <c r="BG5" s="45"/>
      <c r="BH5" s="45"/>
      <c r="BI5" s="45" t="str">
        <f>Прогноз!BH9</f>
        <v>Sebastien Vettel</v>
      </c>
      <c r="BJ5" s="45"/>
      <c r="BK5" s="45"/>
      <c r="BL5" s="45"/>
      <c r="BM5" s="45"/>
      <c r="BN5" s="45"/>
      <c r="BO5" s="45"/>
      <c r="BP5" s="45"/>
      <c r="BQ5" s="45" t="str">
        <f>Прогноз!BP9</f>
        <v>Sebastien Vettel</v>
      </c>
      <c r="BR5" s="45"/>
      <c r="BS5" s="45"/>
      <c r="BT5" s="45"/>
      <c r="BU5" s="45"/>
      <c r="BV5" s="45"/>
      <c r="BW5" s="45"/>
      <c r="BX5" s="45"/>
      <c r="BY5" s="45" t="str">
        <f>Прогноз!BX9</f>
        <v>Jenson Button</v>
      </c>
      <c r="BZ5" s="45"/>
      <c r="CA5" s="45"/>
      <c r="CB5" s="45"/>
      <c r="CC5" s="45"/>
      <c r="CD5" s="45"/>
      <c r="CE5" s="45"/>
      <c r="CF5" s="45"/>
      <c r="CG5" s="45" t="str">
        <f>Прогноз!CF9</f>
        <v>Jenson Button</v>
      </c>
      <c r="CH5" s="45"/>
      <c r="CI5" s="45"/>
      <c r="CJ5" s="45"/>
      <c r="CK5" s="45"/>
      <c r="CL5" s="45"/>
      <c r="CM5" s="45"/>
      <c r="CN5" s="45"/>
      <c r="CO5" s="45" t="str">
        <f>Прогноз!CN9</f>
        <v>Jenson Button</v>
      </c>
      <c r="CP5" s="45"/>
      <c r="CQ5" s="45"/>
      <c r="CR5" s="45"/>
      <c r="CS5" s="45"/>
      <c r="CT5" s="45"/>
      <c r="CU5" s="45"/>
      <c r="CV5" s="45"/>
    </row>
    <row r="6" spans="1:196">
      <c r="A6" s="40">
        <v>3</v>
      </c>
      <c r="B6" s="43"/>
      <c r="E6" s="45" t="str">
        <f>Прогноз!D10</f>
        <v>Lewis Hamilton</v>
      </c>
      <c r="F6" s="45"/>
      <c r="G6" s="45"/>
      <c r="H6" s="45"/>
      <c r="I6" s="45"/>
      <c r="J6" s="45"/>
      <c r="K6" s="45"/>
      <c r="L6" s="45"/>
      <c r="M6" s="45" t="str">
        <f>Прогноз!L10</f>
        <v>Fernando Alonso</v>
      </c>
      <c r="N6" s="45"/>
      <c r="O6" s="45"/>
      <c r="P6" s="45"/>
      <c r="Q6" s="45"/>
      <c r="R6" s="45"/>
      <c r="S6" s="45"/>
      <c r="T6" s="45"/>
      <c r="U6" s="45" t="str">
        <f>Прогноз!T10</f>
        <v>Lewis Hamilton</v>
      </c>
      <c r="V6" s="45"/>
      <c r="W6" s="45"/>
      <c r="X6" s="45"/>
      <c r="Y6" s="45"/>
      <c r="Z6" s="45"/>
      <c r="AA6" s="45"/>
      <c r="AB6" s="45"/>
      <c r="AC6" s="45" t="str">
        <f>Прогноз!AB10</f>
        <v>Sebastien Vettel</v>
      </c>
      <c r="AD6" s="45"/>
      <c r="AE6" s="45"/>
      <c r="AF6" s="45"/>
      <c r="AG6" s="45"/>
      <c r="AH6" s="45"/>
      <c r="AI6" s="45"/>
      <c r="AJ6" s="45"/>
      <c r="AK6" s="45" t="str">
        <f>Прогноз!AJ10</f>
        <v>Lewis Hamilton</v>
      </c>
      <c r="AL6" s="45"/>
      <c r="AM6" s="45"/>
      <c r="AN6" s="45"/>
      <c r="AO6" s="45"/>
      <c r="AP6" s="45"/>
      <c r="AQ6" s="45"/>
      <c r="AR6" s="45"/>
      <c r="AS6" s="45" t="str">
        <f>Прогноз!AR10</f>
        <v>Fernando Alonso</v>
      </c>
      <c r="AT6" s="45"/>
      <c r="AU6" s="45"/>
      <c r="AV6" s="45"/>
      <c r="AW6" s="45"/>
      <c r="AX6" s="45"/>
      <c r="AY6" s="45"/>
      <c r="AZ6" s="45"/>
      <c r="BA6" s="45" t="str">
        <f>Прогноз!AZ10</f>
        <v>Lewis Hamilton</v>
      </c>
      <c r="BB6" s="45"/>
      <c r="BC6" s="45"/>
      <c r="BD6" s="45"/>
      <c r="BE6" s="45"/>
      <c r="BF6" s="45"/>
      <c r="BG6" s="45"/>
      <c r="BH6" s="45"/>
      <c r="BI6" s="45" t="str">
        <f>Прогноз!BH10</f>
        <v>Lewis Hamilton</v>
      </c>
      <c r="BJ6" s="45"/>
      <c r="BK6" s="45"/>
      <c r="BL6" s="45"/>
      <c r="BM6" s="45"/>
      <c r="BN6" s="45"/>
      <c r="BO6" s="45"/>
      <c r="BP6" s="45"/>
      <c r="BQ6" s="45" t="str">
        <f>Прогноз!BP10</f>
        <v>Mark Webber</v>
      </c>
      <c r="BR6" s="45"/>
      <c r="BS6" s="45"/>
      <c r="BT6" s="45"/>
      <c r="BU6" s="45"/>
      <c r="BV6" s="45"/>
      <c r="BW6" s="45"/>
      <c r="BX6" s="45"/>
      <c r="BY6" s="45" t="str">
        <f>Прогноз!BX10</f>
        <v>Fernando Alonso</v>
      </c>
      <c r="BZ6" s="45"/>
      <c r="CA6" s="45"/>
      <c r="CB6" s="45"/>
      <c r="CC6" s="45"/>
      <c r="CD6" s="45"/>
      <c r="CE6" s="45"/>
      <c r="CF6" s="45"/>
      <c r="CG6" s="45" t="str">
        <f>Прогноз!CF10</f>
        <v>Mark Webber</v>
      </c>
      <c r="CH6" s="45"/>
      <c r="CI6" s="45"/>
      <c r="CJ6" s="45"/>
      <c r="CK6" s="45"/>
      <c r="CL6" s="45"/>
      <c r="CM6" s="45"/>
      <c r="CN6" s="45"/>
      <c r="CO6" s="45" t="str">
        <f>Прогноз!CN10</f>
        <v>Mark Webber</v>
      </c>
      <c r="CP6" s="45"/>
      <c r="CQ6" s="45"/>
      <c r="CR6" s="45"/>
      <c r="CS6" s="45"/>
      <c r="CT6" s="45"/>
      <c r="CU6" s="45"/>
      <c r="CV6" s="45"/>
    </row>
    <row r="7" spans="1:196">
      <c r="A7" s="40">
        <v>4</v>
      </c>
      <c r="B7" s="43"/>
      <c r="E7" s="45" t="str">
        <f>Прогноз!D11</f>
        <v>Kimi Raikkonen</v>
      </c>
      <c r="F7" s="45"/>
      <c r="G7" s="45"/>
      <c r="H7" s="45"/>
      <c r="I7" s="45"/>
      <c r="J7" s="45"/>
      <c r="K7" s="45"/>
      <c r="L7" s="45"/>
      <c r="M7" s="45" t="str">
        <f>Прогноз!L11</f>
        <v>Mark Webber</v>
      </c>
      <c r="N7" s="45"/>
      <c r="O7" s="45"/>
      <c r="P7" s="45"/>
      <c r="Q7" s="45"/>
      <c r="R7" s="45"/>
      <c r="S7" s="45"/>
      <c r="T7" s="45"/>
      <c r="U7" s="45" t="str">
        <f>Прогноз!T11</f>
        <v>Mark Webber</v>
      </c>
      <c r="V7" s="45"/>
      <c r="W7" s="45"/>
      <c r="X7" s="45"/>
      <c r="Y7" s="45"/>
      <c r="Z7" s="45"/>
      <c r="AA7" s="45"/>
      <c r="AB7" s="45"/>
      <c r="AC7" s="45" t="str">
        <f>Прогноз!AB11</f>
        <v>Lewis Hamilton</v>
      </c>
      <c r="AD7" s="45"/>
      <c r="AE7" s="45"/>
      <c r="AF7" s="45"/>
      <c r="AG7" s="45"/>
      <c r="AH7" s="45"/>
      <c r="AI7" s="45"/>
      <c r="AJ7" s="45"/>
      <c r="AK7" s="45" t="str">
        <f>Прогноз!AJ11</f>
        <v>Mark Webber</v>
      </c>
      <c r="AL7" s="45"/>
      <c r="AM7" s="45"/>
      <c r="AN7" s="45"/>
      <c r="AO7" s="45"/>
      <c r="AP7" s="45"/>
      <c r="AQ7" s="45"/>
      <c r="AR7" s="45"/>
      <c r="AS7" s="45" t="str">
        <f>Прогноз!AR11</f>
        <v>Michael Schumacher</v>
      </c>
      <c r="AT7" s="45"/>
      <c r="AU7" s="45"/>
      <c r="AV7" s="45"/>
      <c r="AW7" s="45"/>
      <c r="AX7" s="45"/>
      <c r="AY7" s="45"/>
      <c r="AZ7" s="45"/>
      <c r="BA7" s="45" t="str">
        <f>Прогноз!AZ11</f>
        <v>Sebastien Vettel</v>
      </c>
      <c r="BB7" s="45"/>
      <c r="BC7" s="45"/>
      <c r="BD7" s="45"/>
      <c r="BE7" s="45"/>
      <c r="BF7" s="45"/>
      <c r="BG7" s="45"/>
      <c r="BH7" s="45"/>
      <c r="BI7" s="45" t="str">
        <f>Прогноз!BH11</f>
        <v>Mark Webber</v>
      </c>
      <c r="BJ7" s="45"/>
      <c r="BK7" s="45"/>
      <c r="BL7" s="45"/>
      <c r="BM7" s="45"/>
      <c r="BN7" s="45"/>
      <c r="BO7" s="45"/>
      <c r="BP7" s="45"/>
      <c r="BQ7" s="45" t="str">
        <f>Прогноз!BP11</f>
        <v>Lewis Hamilton</v>
      </c>
      <c r="BR7" s="45"/>
      <c r="BS7" s="45"/>
      <c r="BT7" s="45"/>
      <c r="BU7" s="45"/>
      <c r="BV7" s="45"/>
      <c r="BW7" s="45"/>
      <c r="BX7" s="45"/>
      <c r="BY7" s="45" t="str">
        <f>Прогноз!BX11</f>
        <v>Sergio Perez</v>
      </c>
      <c r="BZ7" s="45"/>
      <c r="CA7" s="45"/>
      <c r="CB7" s="45"/>
      <c r="CC7" s="45"/>
      <c r="CD7" s="45"/>
      <c r="CE7" s="45"/>
      <c r="CF7" s="45"/>
      <c r="CG7" s="45" t="str">
        <f>Прогноз!CF11</f>
        <v>Nico Rosberg</v>
      </c>
      <c r="CH7" s="45"/>
      <c r="CI7" s="45"/>
      <c r="CJ7" s="45"/>
      <c r="CK7" s="45"/>
      <c r="CL7" s="45"/>
      <c r="CM7" s="45"/>
      <c r="CN7" s="45"/>
      <c r="CO7" s="45" t="str">
        <f>Прогноз!CN11</f>
        <v>Michael Schumacher</v>
      </c>
      <c r="CP7" s="45"/>
      <c r="CQ7" s="45"/>
      <c r="CR7" s="45"/>
      <c r="CS7" s="45"/>
      <c r="CT7" s="45"/>
      <c r="CU7" s="45"/>
      <c r="CV7" s="45"/>
    </row>
    <row r="8" spans="1:196">
      <c r="A8" s="40">
        <v>5</v>
      </c>
      <c r="B8" s="43"/>
      <c r="E8" s="45" t="str">
        <f>Прогноз!D12</f>
        <v>Fernando Alonso</v>
      </c>
      <c r="F8" s="45"/>
      <c r="G8" s="45"/>
      <c r="H8" s="45"/>
      <c r="I8" s="45"/>
      <c r="J8" s="45"/>
      <c r="K8" s="45"/>
      <c r="L8" s="45"/>
      <c r="M8" s="45" t="str">
        <f>Прогноз!L12</f>
        <v>Lewis Hamilton</v>
      </c>
      <c r="N8" s="45"/>
      <c r="O8" s="45"/>
      <c r="P8" s="45"/>
      <c r="Q8" s="45"/>
      <c r="R8" s="45"/>
      <c r="S8" s="45"/>
      <c r="T8" s="45"/>
      <c r="U8" s="48" t="str">
        <f>Прогноз!T12</f>
        <v>Fernando Alonso</v>
      </c>
      <c r="V8" s="45"/>
      <c r="W8" s="45"/>
      <c r="X8" s="45"/>
      <c r="Y8" s="45"/>
      <c r="Z8" s="45"/>
      <c r="AA8" s="45"/>
      <c r="AB8" s="45"/>
      <c r="AC8" s="45" t="str">
        <f>Прогноз!AB12</f>
        <v>Mark Webber</v>
      </c>
      <c r="AD8" s="45"/>
      <c r="AE8" s="45"/>
      <c r="AF8" s="45"/>
      <c r="AG8" s="45"/>
      <c r="AH8" s="45"/>
      <c r="AI8" s="45"/>
      <c r="AJ8" s="45"/>
      <c r="AK8" s="45" t="str">
        <f>Прогноз!AJ12</f>
        <v>Nico Rosberg</v>
      </c>
      <c r="AL8" s="45"/>
      <c r="AM8" s="45"/>
      <c r="AN8" s="45"/>
      <c r="AO8" s="45"/>
      <c r="AP8" s="45"/>
      <c r="AQ8" s="45"/>
      <c r="AR8" s="45"/>
      <c r="AS8" s="45" t="str">
        <f>Прогноз!AR12</f>
        <v>Sebastien Vettel</v>
      </c>
      <c r="AT8" s="45"/>
      <c r="AU8" s="45"/>
      <c r="AV8" s="45"/>
      <c r="AW8" s="45"/>
      <c r="AX8" s="45"/>
      <c r="AY8" s="45"/>
      <c r="AZ8" s="45"/>
      <c r="BA8" s="45" t="str">
        <f>Прогноз!AZ12</f>
        <v>Mark Webber</v>
      </c>
      <c r="BB8" s="45"/>
      <c r="BC8" s="45"/>
      <c r="BD8" s="45"/>
      <c r="BE8" s="45"/>
      <c r="BF8" s="45"/>
      <c r="BG8" s="45"/>
      <c r="BH8" s="45"/>
      <c r="BI8" s="45" t="str">
        <f>Прогноз!BH12</f>
        <v>Michael Schumacher</v>
      </c>
      <c r="BJ8" s="45"/>
      <c r="BK8" s="45"/>
      <c r="BL8" s="45"/>
      <c r="BM8" s="45"/>
      <c r="BN8" s="45"/>
      <c r="BO8" s="45"/>
      <c r="BP8" s="45"/>
      <c r="BQ8" s="45" t="str">
        <f>Прогноз!BP12</f>
        <v>Fernando Alonso</v>
      </c>
      <c r="BR8" s="45"/>
      <c r="BS8" s="45"/>
      <c r="BT8" s="45"/>
      <c r="BU8" s="45"/>
      <c r="BV8" s="45"/>
      <c r="BW8" s="45"/>
      <c r="BX8" s="45"/>
      <c r="BY8" s="45" t="str">
        <f>Прогноз!BX12</f>
        <v>Michael Schumacher</v>
      </c>
      <c r="BZ8" s="45"/>
      <c r="CA8" s="45"/>
      <c r="CB8" s="45"/>
      <c r="CC8" s="45"/>
      <c r="CD8" s="45"/>
      <c r="CE8" s="45"/>
      <c r="CF8" s="45"/>
      <c r="CG8" s="45" t="str">
        <f>Прогноз!CF12</f>
        <v>Sebastien Vettel</v>
      </c>
      <c r="CH8" s="45"/>
      <c r="CI8" s="45"/>
      <c r="CJ8" s="45"/>
      <c r="CK8" s="45"/>
      <c r="CL8" s="45"/>
      <c r="CM8" s="45"/>
      <c r="CN8" s="45"/>
      <c r="CO8" s="45" t="str">
        <f>Прогноз!CN12</f>
        <v>Sebastien Vettel</v>
      </c>
      <c r="CP8" s="45"/>
      <c r="CQ8" s="45"/>
      <c r="CR8" s="45"/>
      <c r="CS8" s="45"/>
      <c r="CT8" s="45"/>
      <c r="CU8" s="45"/>
      <c r="CV8" s="45"/>
    </row>
    <row r="9" spans="1:196">
      <c r="A9" s="40">
        <v>6</v>
      </c>
      <c r="B9" s="43"/>
      <c r="E9" s="45" t="str">
        <f>Прогноз!D13</f>
        <v>Mark Webber</v>
      </c>
      <c r="F9" s="45"/>
      <c r="G9" s="45"/>
      <c r="H9" s="45"/>
      <c r="I9" s="45"/>
      <c r="J9" s="45"/>
      <c r="K9" s="45"/>
      <c r="L9" s="45"/>
      <c r="M9" s="45" t="str">
        <f>Прогноз!L13</f>
        <v>Kimi Raikkonen</v>
      </c>
      <c r="N9" s="45"/>
      <c r="O9" s="45"/>
      <c r="P9" s="45"/>
      <c r="Q9" s="45"/>
      <c r="R9" s="45"/>
      <c r="S9" s="45"/>
      <c r="T9" s="45"/>
      <c r="U9" s="45" t="str">
        <f>Прогноз!T13</f>
        <v>Kimi Raikkonen</v>
      </c>
      <c r="V9" s="45"/>
      <c r="W9" s="45"/>
      <c r="X9" s="45"/>
      <c r="Y9" s="45"/>
      <c r="Z9" s="45"/>
      <c r="AA9" s="45"/>
      <c r="AB9" s="45"/>
      <c r="AC9" s="45" t="str">
        <f>Прогноз!AB13</f>
        <v>Michael Schumacher</v>
      </c>
      <c r="AD9" s="45"/>
      <c r="AE9" s="45"/>
      <c r="AF9" s="45"/>
      <c r="AG9" s="45"/>
      <c r="AH9" s="45"/>
      <c r="AI9" s="45"/>
      <c r="AJ9" s="45"/>
      <c r="AK9" s="45" t="str">
        <f>Прогноз!AJ13</f>
        <v>Fernando Alonso</v>
      </c>
      <c r="AL9" s="45"/>
      <c r="AM9" s="45"/>
      <c r="AN9" s="45"/>
      <c r="AO9" s="45"/>
      <c r="AP9" s="45"/>
      <c r="AQ9" s="45"/>
      <c r="AR9" s="45"/>
      <c r="AS9" s="45" t="str">
        <f>Прогноз!AR13</f>
        <v>Kimi Raikkonen</v>
      </c>
      <c r="AT9" s="45"/>
      <c r="AU9" s="45"/>
      <c r="AV9" s="45"/>
      <c r="AW9" s="45"/>
      <c r="AX9" s="45"/>
      <c r="AY9" s="45"/>
      <c r="AZ9" s="45"/>
      <c r="BA9" s="45" t="str">
        <f>Прогноз!AZ13</f>
        <v>Kimi Raikkonen</v>
      </c>
      <c r="BB9" s="45"/>
      <c r="BC9" s="45"/>
      <c r="BD9" s="45"/>
      <c r="BE9" s="45"/>
      <c r="BF9" s="45"/>
      <c r="BG9" s="45"/>
      <c r="BH9" s="45"/>
      <c r="BI9" s="45" t="str">
        <f>Прогноз!BH13</f>
        <v>Fernando Alonso</v>
      </c>
      <c r="BJ9" s="45"/>
      <c r="BK9" s="45"/>
      <c r="BL9" s="45"/>
      <c r="BM9" s="45"/>
      <c r="BN9" s="45"/>
      <c r="BO9" s="45"/>
      <c r="BP9" s="45"/>
      <c r="BQ9" s="45" t="str">
        <f>Прогноз!BP13</f>
        <v>Michael Schumacher</v>
      </c>
      <c r="BR9" s="45"/>
      <c r="BS9" s="45"/>
      <c r="BT9" s="45"/>
      <c r="BU9" s="45"/>
      <c r="BV9" s="45"/>
      <c r="BW9" s="45"/>
      <c r="BX9" s="45"/>
      <c r="BY9" s="45" t="str">
        <f>Прогноз!BX13</f>
        <v>Kimi Raikkonen</v>
      </c>
      <c r="BZ9" s="45"/>
      <c r="CA9" s="45"/>
      <c r="CB9" s="45"/>
      <c r="CC9" s="45"/>
      <c r="CD9" s="45"/>
      <c r="CE9" s="45"/>
      <c r="CF9" s="45"/>
      <c r="CG9" s="45" t="str">
        <f>Прогноз!CF13</f>
        <v>Michael Schumacher</v>
      </c>
      <c r="CH9" s="45"/>
      <c r="CI9" s="45"/>
      <c r="CJ9" s="45"/>
      <c r="CK9" s="45"/>
      <c r="CL9" s="45"/>
      <c r="CM9" s="45"/>
      <c r="CN9" s="45"/>
      <c r="CO9" s="45" t="str">
        <f>Прогноз!CN13</f>
        <v>Sergio Perez</v>
      </c>
      <c r="CP9" s="45"/>
      <c r="CQ9" s="45"/>
      <c r="CR9" s="45"/>
      <c r="CS9" s="45"/>
      <c r="CT9" s="45"/>
      <c r="CU9" s="45"/>
      <c r="CV9" s="45"/>
    </row>
    <row r="10" spans="1:196">
      <c r="A10" s="40">
        <v>7</v>
      </c>
      <c r="B10" s="43"/>
      <c r="E10" s="45" t="str">
        <f>Прогноз!D14</f>
        <v>Romain Grosjean</v>
      </c>
      <c r="F10" s="45"/>
      <c r="G10" s="45"/>
      <c r="H10" s="45"/>
      <c r="I10" s="45"/>
      <c r="J10" s="45"/>
      <c r="K10" s="45"/>
      <c r="L10" s="45"/>
      <c r="M10" s="45" t="str">
        <f>Прогноз!L14</f>
        <v>Michael Schumacher</v>
      </c>
      <c r="N10" s="45"/>
      <c r="O10" s="45"/>
      <c r="P10" s="45"/>
      <c r="Q10" s="45"/>
      <c r="R10" s="45"/>
      <c r="S10" s="45"/>
      <c r="T10" s="45"/>
      <c r="U10" s="45" t="str">
        <f>Прогноз!T14</f>
        <v>Romain Grosjean</v>
      </c>
      <c r="V10" s="45"/>
      <c r="W10" s="45"/>
      <c r="X10" s="45"/>
      <c r="Y10" s="45"/>
      <c r="Z10" s="45"/>
      <c r="AA10" s="45"/>
      <c r="AB10" s="45"/>
      <c r="AC10" s="45" t="str">
        <f>Прогноз!AB14</f>
        <v>Fernando Alonso</v>
      </c>
      <c r="AD10" s="45"/>
      <c r="AE10" s="45"/>
      <c r="AF10" s="45"/>
      <c r="AG10" s="45"/>
      <c r="AH10" s="45"/>
      <c r="AI10" s="45"/>
      <c r="AJ10" s="45"/>
      <c r="AK10" s="45" t="str">
        <f>Прогноз!AJ14</f>
        <v>Michael Schumacher</v>
      </c>
      <c r="AL10" s="45"/>
      <c r="AM10" s="45"/>
      <c r="AN10" s="45"/>
      <c r="AO10" s="45"/>
      <c r="AP10" s="45"/>
      <c r="AQ10" s="45"/>
      <c r="AR10" s="45"/>
      <c r="AS10" s="45" t="str">
        <f>Прогноз!AR14</f>
        <v>Nico Rosberg</v>
      </c>
      <c r="AT10" s="45"/>
      <c r="AU10" s="45"/>
      <c r="AV10" s="45"/>
      <c r="AW10" s="45"/>
      <c r="AX10" s="45"/>
      <c r="AY10" s="45"/>
      <c r="AZ10" s="45"/>
      <c r="BA10" s="45" t="str">
        <f>Прогноз!AZ14</f>
        <v>Michael Schumacher</v>
      </c>
      <c r="BB10" s="45"/>
      <c r="BC10" s="45"/>
      <c r="BD10" s="45"/>
      <c r="BE10" s="45"/>
      <c r="BF10" s="45"/>
      <c r="BG10" s="45"/>
      <c r="BH10" s="45"/>
      <c r="BI10" s="45" t="str">
        <f>Прогноз!BH14</f>
        <v>Kimi Raikkonen</v>
      </c>
      <c r="BJ10" s="45"/>
      <c r="BK10" s="45"/>
      <c r="BL10" s="45"/>
      <c r="BM10" s="45"/>
      <c r="BN10" s="45"/>
      <c r="BO10" s="45"/>
      <c r="BP10" s="45"/>
      <c r="BQ10" s="45" t="str">
        <f>Прогноз!BP14</f>
        <v>Kamui Kobayashi</v>
      </c>
      <c r="BR10" s="45"/>
      <c r="BS10" s="45"/>
      <c r="BT10" s="45"/>
      <c r="BU10" s="45"/>
      <c r="BV10" s="45"/>
      <c r="BW10" s="45"/>
      <c r="BX10" s="45"/>
      <c r="BY10" s="45" t="str">
        <f>Прогноз!BX14</f>
        <v>Sebastien Vettel</v>
      </c>
      <c r="BZ10" s="45"/>
      <c r="CA10" s="45"/>
      <c r="CB10" s="45"/>
      <c r="CC10" s="45"/>
      <c r="CD10" s="45"/>
      <c r="CE10" s="45"/>
      <c r="CF10" s="45"/>
      <c r="CG10" s="45" t="str">
        <f>Прогноз!CF14</f>
        <v>Fernando Alonso</v>
      </c>
      <c r="CH10" s="45"/>
      <c r="CI10" s="45"/>
      <c r="CJ10" s="45"/>
      <c r="CK10" s="45"/>
      <c r="CL10" s="45"/>
      <c r="CM10" s="45"/>
      <c r="CN10" s="45"/>
      <c r="CO10" s="45" t="str">
        <f>Прогноз!CN14</f>
        <v>Fernando Alonso</v>
      </c>
      <c r="CP10" s="45"/>
      <c r="CQ10" s="45"/>
      <c r="CR10" s="45"/>
      <c r="CS10" s="45"/>
      <c r="CT10" s="45"/>
      <c r="CU10" s="45"/>
      <c r="CV10" s="45"/>
    </row>
    <row r="11" spans="1:196">
      <c r="A11" s="40">
        <v>8</v>
      </c>
      <c r="B11" s="43"/>
      <c r="E11" s="45" t="str">
        <f>Прогноз!D15</f>
        <v>Pastor Maldonado</v>
      </c>
      <c r="F11" s="45"/>
      <c r="G11" s="45"/>
      <c r="H11" s="45"/>
      <c r="I11" s="45"/>
      <c r="J11" s="45"/>
      <c r="K11" s="45"/>
      <c r="L11" s="45"/>
      <c r="M11" s="45" t="str">
        <f>Прогноз!L15</f>
        <v>Felipe Massa</v>
      </c>
      <c r="N11" s="45"/>
      <c r="O11" s="45"/>
      <c r="P11" s="45"/>
      <c r="Q11" s="45"/>
      <c r="R11" s="45"/>
      <c r="S11" s="45"/>
      <c r="T11" s="45"/>
      <c r="U11" s="45" t="str">
        <f>Прогноз!T15</f>
        <v>Michael Schumacher</v>
      </c>
      <c r="V11" s="45"/>
      <c r="W11" s="45"/>
      <c r="X11" s="45"/>
      <c r="Y11" s="45"/>
      <c r="Z11" s="45"/>
      <c r="AA11" s="45"/>
      <c r="AB11" s="45"/>
      <c r="AC11" s="45" t="str">
        <f>Прогноз!AB15</f>
        <v>Nico Rosberg</v>
      </c>
      <c r="AD11" s="45"/>
      <c r="AE11" s="45"/>
      <c r="AF11" s="45"/>
      <c r="AG11" s="45"/>
      <c r="AH11" s="45"/>
      <c r="AI11" s="45"/>
      <c r="AJ11" s="45"/>
      <c r="AK11" s="45" t="str">
        <f>Прогноз!AJ15</f>
        <v>Felipe Massa</v>
      </c>
      <c r="AL11" s="45"/>
      <c r="AM11" s="45"/>
      <c r="AN11" s="45"/>
      <c r="AO11" s="45"/>
      <c r="AP11" s="45"/>
      <c r="AQ11" s="45"/>
      <c r="AR11" s="45"/>
      <c r="AS11" s="45" t="str">
        <f>Прогноз!AR15</f>
        <v>Mark Webber</v>
      </c>
      <c r="AT11" s="45"/>
      <c r="AU11" s="45"/>
      <c r="AV11" s="45"/>
      <c r="AW11" s="45"/>
      <c r="AX11" s="45"/>
      <c r="AY11" s="45"/>
      <c r="AZ11" s="45"/>
      <c r="BA11" s="45" t="str">
        <f>Прогноз!AZ15</f>
        <v>Sergio Perez</v>
      </c>
      <c r="BB11" s="45"/>
      <c r="BC11" s="45"/>
      <c r="BD11" s="45"/>
      <c r="BE11" s="45"/>
      <c r="BF11" s="45"/>
      <c r="BG11" s="45"/>
      <c r="BH11" s="45"/>
      <c r="BI11" s="45" t="str">
        <f>Прогноз!BH15</f>
        <v>Nico Rosberg</v>
      </c>
      <c r="BJ11" s="45"/>
      <c r="BK11" s="45"/>
      <c r="BL11" s="45"/>
      <c r="BM11" s="45"/>
      <c r="BN11" s="45"/>
      <c r="BO11" s="45"/>
      <c r="BP11" s="45"/>
      <c r="BQ11" s="45" t="str">
        <f>Прогноз!BP15</f>
        <v>Sergio Perez</v>
      </c>
      <c r="BR11" s="45"/>
      <c r="BS11" s="45"/>
      <c r="BT11" s="45"/>
      <c r="BU11" s="45"/>
      <c r="BV11" s="45"/>
      <c r="BW11" s="45"/>
      <c r="BX11" s="45"/>
      <c r="BY11" s="45" t="str">
        <f>Прогноз!BX15</f>
        <v>Nico Rosberg</v>
      </c>
      <c r="BZ11" s="45"/>
      <c r="CA11" s="45"/>
      <c r="CB11" s="45"/>
      <c r="CC11" s="45"/>
      <c r="CD11" s="45"/>
      <c r="CE11" s="45"/>
      <c r="CF11" s="45"/>
      <c r="CG11" s="45" t="str">
        <f>Прогноз!CF15</f>
        <v>Kimi Raikkonen</v>
      </c>
      <c r="CH11" s="45"/>
      <c r="CI11" s="45"/>
      <c r="CJ11" s="45"/>
      <c r="CK11" s="45"/>
      <c r="CL11" s="45"/>
      <c r="CM11" s="45"/>
      <c r="CN11" s="45"/>
      <c r="CO11" s="45" t="str">
        <f>Прогноз!CN15</f>
        <v>Kamui Kobayashi</v>
      </c>
      <c r="CP11" s="45"/>
      <c r="CQ11" s="45"/>
      <c r="CR11" s="45"/>
      <c r="CS11" s="45"/>
      <c r="CT11" s="45"/>
      <c r="CU11" s="45"/>
      <c r="CV11" s="45"/>
    </row>
    <row r="12" spans="1:196">
      <c r="A12" s="40">
        <v>9</v>
      </c>
      <c r="B12" s="43"/>
      <c r="E12" s="45" t="str">
        <f>Прогноз!D16</f>
        <v>Sergio Perez</v>
      </c>
      <c r="F12" s="45"/>
      <c r="G12" s="45"/>
      <c r="H12" s="45"/>
      <c r="I12" s="45"/>
      <c r="J12" s="45"/>
      <c r="K12" s="45"/>
      <c r="L12" s="45"/>
      <c r="M12" s="45" t="str">
        <f>Прогноз!L16</f>
        <v>Nico Rosberg</v>
      </c>
      <c r="N12" s="45"/>
      <c r="O12" s="45"/>
      <c r="P12" s="45"/>
      <c r="Q12" s="45"/>
      <c r="R12" s="45"/>
      <c r="S12" s="45"/>
      <c r="T12" s="45"/>
      <c r="U12" s="45" t="str">
        <f>Прогноз!T16</f>
        <v>Sergio Perez</v>
      </c>
      <c r="V12" s="45"/>
      <c r="W12" s="45"/>
      <c r="X12" s="45"/>
      <c r="Y12" s="45"/>
      <c r="Z12" s="45"/>
      <c r="AA12" s="45"/>
      <c r="AB12" s="45"/>
      <c r="AC12" s="45" t="str">
        <f>Прогноз!AB16</f>
        <v>Kimi Raikkonen</v>
      </c>
      <c r="AD12" s="45"/>
      <c r="AE12" s="45"/>
      <c r="AF12" s="45"/>
      <c r="AG12" s="45"/>
      <c r="AH12" s="45"/>
      <c r="AI12" s="45"/>
      <c r="AJ12" s="45"/>
      <c r="AK12" s="45" t="str">
        <f>Прогноз!AJ16</f>
        <v>Sergio Perez</v>
      </c>
      <c r="AL12" s="45"/>
      <c r="AM12" s="45"/>
      <c r="AN12" s="45"/>
      <c r="AO12" s="45"/>
      <c r="AP12" s="45"/>
      <c r="AQ12" s="45"/>
      <c r="AR12" s="45"/>
      <c r="AS12" s="45" t="str">
        <f>Прогноз!AR16</f>
        <v>Kamui Kobayashi</v>
      </c>
      <c r="AT12" s="45"/>
      <c r="AU12" s="45"/>
      <c r="AV12" s="45"/>
      <c r="AW12" s="45"/>
      <c r="AX12" s="45"/>
      <c r="AY12" s="45"/>
      <c r="AZ12" s="45"/>
      <c r="BA12" s="45" t="str">
        <f>Прогноз!AZ16</f>
        <v>Nico Rosberg</v>
      </c>
      <c r="BB12" s="45"/>
      <c r="BC12" s="45"/>
      <c r="BD12" s="45"/>
      <c r="BE12" s="45"/>
      <c r="BF12" s="45"/>
      <c r="BG12" s="45"/>
      <c r="BH12" s="45"/>
      <c r="BI12" s="45" t="str">
        <f>Прогноз!BH16</f>
        <v>Romain Grosjean</v>
      </c>
      <c r="BJ12" s="45"/>
      <c r="BK12" s="45"/>
      <c r="BL12" s="45"/>
      <c r="BM12" s="45"/>
      <c r="BN12" s="45"/>
      <c r="BO12" s="45"/>
      <c r="BP12" s="45"/>
      <c r="BQ12" s="45" t="str">
        <f>Прогноз!BP16</f>
        <v>Paul Di Resta</v>
      </c>
      <c r="BR12" s="45"/>
      <c r="BS12" s="45"/>
      <c r="BT12" s="45"/>
      <c r="BU12" s="45"/>
      <c r="BV12" s="45"/>
      <c r="BW12" s="45"/>
      <c r="BX12" s="45"/>
      <c r="BY12" s="45" t="str">
        <f>Прогноз!BX16</f>
        <v>Mark Webber</v>
      </c>
      <c r="BZ12" s="45"/>
      <c r="CA12" s="45"/>
      <c r="CB12" s="45"/>
      <c r="CC12" s="45"/>
      <c r="CD12" s="45"/>
      <c r="CE12" s="45"/>
      <c r="CF12" s="45"/>
      <c r="CG12" s="45" t="str">
        <f>Прогноз!CF16</f>
        <v>Sergio Perez</v>
      </c>
      <c r="CH12" s="45"/>
      <c r="CI12" s="45"/>
      <c r="CJ12" s="45"/>
      <c r="CK12" s="45"/>
      <c r="CL12" s="45"/>
      <c r="CM12" s="45"/>
      <c r="CN12" s="45"/>
      <c r="CO12" s="45" t="str">
        <f>Прогноз!CN16</f>
        <v>Pastor Maldonado</v>
      </c>
      <c r="CP12" s="45"/>
      <c r="CQ12" s="45"/>
      <c r="CR12" s="45"/>
      <c r="CS12" s="45"/>
      <c r="CT12" s="45"/>
      <c r="CU12" s="45"/>
      <c r="CV12" s="45"/>
    </row>
    <row r="13" spans="1:196">
      <c r="A13" s="40">
        <v>10</v>
      </c>
      <c r="B13" s="43"/>
      <c r="E13" s="45" t="str">
        <f>Прогноз!D17</f>
        <v>Bruno Senna</v>
      </c>
      <c r="F13" s="45"/>
      <c r="G13" s="45"/>
      <c r="H13" s="45"/>
      <c r="I13" s="45"/>
      <c r="J13" s="45"/>
      <c r="K13" s="45"/>
      <c r="L13" s="45"/>
      <c r="M13" s="45" t="str">
        <f>Прогноз!L17</f>
        <v>Sergio Perez</v>
      </c>
      <c r="N13" s="45"/>
      <c r="O13" s="45"/>
      <c r="P13" s="45"/>
      <c r="Q13" s="45"/>
      <c r="R13" s="45"/>
      <c r="S13" s="45"/>
      <c r="T13" s="45"/>
      <c r="U13" s="45" t="str">
        <f>Прогноз!T17</f>
        <v>Nico Rosberg</v>
      </c>
      <c r="V13" s="45"/>
      <c r="W13" s="45"/>
      <c r="X13" s="45"/>
      <c r="Y13" s="45"/>
      <c r="Z13" s="45"/>
      <c r="AA13" s="45"/>
      <c r="AB13" s="45"/>
      <c r="AC13" s="45" t="str">
        <f>Прогноз!AB17</f>
        <v>Romain Grosjean</v>
      </c>
      <c r="AD13" s="45"/>
      <c r="AE13" s="45"/>
      <c r="AF13" s="45"/>
      <c r="AG13" s="45"/>
      <c r="AH13" s="45"/>
      <c r="AI13" s="45"/>
      <c r="AJ13" s="45"/>
      <c r="AK13" s="45" t="str">
        <f>Прогноз!AJ17</f>
        <v>Romain Grosjean</v>
      </c>
      <c r="AL13" s="45"/>
      <c r="AM13" s="45"/>
      <c r="AN13" s="45"/>
      <c r="AO13" s="45"/>
      <c r="AP13" s="45"/>
      <c r="AQ13" s="45"/>
      <c r="AR13" s="45"/>
      <c r="AS13" s="45" t="str">
        <f>Прогноз!AR17</f>
        <v>Felipe Massa</v>
      </c>
      <c r="AT13" s="45"/>
      <c r="AU13" s="45"/>
      <c r="AV13" s="45"/>
      <c r="AW13" s="45"/>
      <c r="AX13" s="45"/>
      <c r="AY13" s="45"/>
      <c r="AZ13" s="45"/>
      <c r="BA13" s="45" t="str">
        <f>Прогноз!AZ17</f>
        <v>Paul Di Resta</v>
      </c>
      <c r="BB13" s="45"/>
      <c r="BC13" s="45"/>
      <c r="BD13" s="45"/>
      <c r="BE13" s="45"/>
      <c r="BF13" s="45"/>
      <c r="BG13" s="45"/>
      <c r="BH13" s="45"/>
      <c r="BI13" s="45" t="str">
        <f>Прогноз!BH17</f>
        <v>Sergio Perez</v>
      </c>
      <c r="BJ13" s="45"/>
      <c r="BK13" s="45"/>
      <c r="BL13" s="45"/>
      <c r="BM13" s="45"/>
      <c r="BN13" s="45"/>
      <c r="BO13" s="45"/>
      <c r="BP13" s="45"/>
      <c r="BQ13" s="45" t="str">
        <f>Прогноз!BP17</f>
        <v>Kimi Raikkonen</v>
      </c>
      <c r="BR13" s="45"/>
      <c r="BS13" s="45"/>
      <c r="BT13" s="45"/>
      <c r="BU13" s="45"/>
      <c r="BV13" s="45"/>
      <c r="BW13" s="45"/>
      <c r="BX13" s="45"/>
      <c r="BY13" s="45" t="str">
        <f>Прогноз!BX17</f>
        <v>Pastor Maldonado</v>
      </c>
      <c r="BZ13" s="45"/>
      <c r="CA13" s="45"/>
      <c r="CB13" s="45"/>
      <c r="CC13" s="45"/>
      <c r="CD13" s="45"/>
      <c r="CE13" s="45"/>
      <c r="CF13" s="45"/>
      <c r="CG13" s="45" t="str">
        <f>Прогноз!CF17</f>
        <v>Kamui Kobayashi</v>
      </c>
      <c r="CH13" s="45"/>
      <c r="CI13" s="45"/>
      <c r="CJ13" s="45"/>
      <c r="CK13" s="45"/>
      <c r="CL13" s="45"/>
      <c r="CM13" s="45"/>
      <c r="CN13" s="45"/>
      <c r="CO13" s="45" t="str">
        <f>Прогноз!CN17</f>
        <v>Kimi Raikkonen</v>
      </c>
      <c r="CP13" s="45"/>
      <c r="CQ13" s="45"/>
      <c r="CR13" s="45"/>
      <c r="CS13" s="45"/>
      <c r="CT13" s="45"/>
      <c r="CU13" s="45"/>
      <c r="CV13" s="45"/>
    </row>
    <row r="14" spans="1:196">
      <c r="A14" s="40">
        <v>11</v>
      </c>
      <c r="B14" s="43"/>
      <c r="E14" s="45" t="str">
        <f>Прогноз!D19</f>
        <v>Lewis Hamilton</v>
      </c>
      <c r="F14" s="45"/>
      <c r="G14" s="45"/>
      <c r="H14" s="45"/>
      <c r="I14" s="45"/>
      <c r="J14" s="45"/>
      <c r="K14" s="45"/>
      <c r="L14" s="45"/>
      <c r="M14" s="48" t="str">
        <f>Прогноз!L19</f>
        <v>Jenson Button</v>
      </c>
      <c r="N14" s="45"/>
      <c r="O14" s="45"/>
      <c r="P14" s="45"/>
      <c r="Q14" s="45"/>
      <c r="R14" s="45"/>
      <c r="S14" s="45"/>
      <c r="T14" s="45"/>
      <c r="U14" s="45" t="str">
        <f>Прогноз!T19</f>
        <v>Lewis Hamilton</v>
      </c>
      <c r="V14" s="45"/>
      <c r="W14" s="45"/>
      <c r="X14" s="45"/>
      <c r="Y14" s="45"/>
      <c r="Z14" s="45"/>
      <c r="AA14" s="45"/>
      <c r="AB14" s="45"/>
      <c r="AC14" s="45" t="str">
        <f>Прогноз!AB19</f>
        <v>Lewis Hamilton</v>
      </c>
      <c r="AD14" s="45"/>
      <c r="AE14" s="45"/>
      <c r="AF14" s="45"/>
      <c r="AG14" s="45"/>
      <c r="AH14" s="45"/>
      <c r="AI14" s="45"/>
      <c r="AJ14" s="45"/>
      <c r="AK14" s="45" t="str">
        <f>Прогноз!AJ19</f>
        <v>Sebastien Vettel</v>
      </c>
      <c r="AL14" s="45"/>
      <c r="AM14" s="45"/>
      <c r="AN14" s="45"/>
      <c r="AO14" s="45"/>
      <c r="AP14" s="45"/>
      <c r="AQ14" s="45"/>
      <c r="AR14" s="45"/>
      <c r="AS14" s="45" t="str">
        <f>Прогноз!AR19</f>
        <v>Lewis Hamilton</v>
      </c>
      <c r="AT14" s="45"/>
      <c r="AU14" s="45"/>
      <c r="AV14" s="45"/>
      <c r="AW14" s="45"/>
      <c r="AX14" s="45"/>
      <c r="AY14" s="45"/>
      <c r="AZ14" s="45"/>
      <c r="BA14" s="45" t="str">
        <f>Прогноз!AZ19</f>
        <v>Lewis Hamilton</v>
      </c>
      <c r="BB14" s="45"/>
      <c r="BC14" s="45"/>
      <c r="BD14" s="45"/>
      <c r="BE14" s="45"/>
      <c r="BF14" s="45"/>
      <c r="BG14" s="45"/>
      <c r="BH14" s="45"/>
      <c r="BI14" s="45" t="str">
        <f>Прогноз!BH19</f>
        <v>Lewis Hamilton</v>
      </c>
      <c r="BJ14" s="45"/>
      <c r="BK14" s="45"/>
      <c r="BL14" s="45"/>
      <c r="BM14" s="45"/>
      <c r="BN14" s="45"/>
      <c r="BO14" s="45"/>
      <c r="BP14" s="45"/>
      <c r="BQ14" s="45" t="str">
        <f>Прогноз!BP19</f>
        <v>Jenson Button</v>
      </c>
      <c r="BR14" s="45"/>
      <c r="BS14" s="45"/>
      <c r="BT14" s="45"/>
      <c r="BU14" s="45"/>
      <c r="BV14" s="45"/>
      <c r="BW14" s="45"/>
      <c r="BX14" s="45"/>
      <c r="BY14" s="45" t="str">
        <f>Прогноз!BX19</f>
        <v>Lewis Hamilton</v>
      </c>
      <c r="BZ14" s="45"/>
      <c r="CA14" s="45"/>
      <c r="CB14" s="45"/>
      <c r="CC14" s="45"/>
      <c r="CD14" s="45"/>
      <c r="CE14" s="45"/>
      <c r="CF14" s="45"/>
      <c r="CG14" s="45" t="str">
        <f>Прогноз!CF19</f>
        <v>Lewis Hamilton</v>
      </c>
      <c r="CH14" s="45"/>
      <c r="CI14" s="45"/>
      <c r="CJ14" s="45"/>
      <c r="CK14" s="45"/>
      <c r="CL14" s="45"/>
      <c r="CM14" s="45"/>
      <c r="CN14" s="45"/>
      <c r="CO14" s="45" t="str">
        <f>Прогноз!CN19</f>
        <v>Jenson Button</v>
      </c>
      <c r="CP14" s="45"/>
      <c r="CQ14" s="45"/>
      <c r="CR14" s="45"/>
      <c r="CS14" s="45"/>
      <c r="CT14" s="45"/>
      <c r="CU14" s="45"/>
      <c r="CV14" s="45"/>
    </row>
    <row r="15" spans="1:196">
      <c r="A15" s="40">
        <v>12</v>
      </c>
      <c r="B15" s="43"/>
      <c r="D15" s="40">
        <v>1</v>
      </c>
      <c r="E15" s="40">
        <f>IF(E4=$B$4,25,IF(E4=$B$5,18,IF(E4=$B$6,15,IF(E4=$B$7,12,IF(E4=$B$8,10,IF(E4=$B$9,8,IF(E4=$B$10,6,IF(E4=$B$11,4,IF(E4=$B$12,2,IF(E4=$B$13,1,0))))))))))</f>
        <v>0</v>
      </c>
      <c r="F15" s="40"/>
      <c r="G15" s="40"/>
      <c r="H15" s="40"/>
      <c r="I15" s="40"/>
      <c r="J15" s="40"/>
      <c r="K15" s="40"/>
      <c r="L15" s="40"/>
      <c r="M15" s="40">
        <f>IF(M4=$B$4,25,IF(M4=$B$5,18,IF(M4=$B$6,15,IF(M4=$B$7,12,IF(M4=$B$8,10,IF(M4=$B$9,8,IF(M4=$B$10,6,IF(M4=$B$11,4,IF(M4=$B$12,2,IF(M4=$B$13,1,0))))))))))</f>
        <v>0</v>
      </c>
      <c r="N15" s="40"/>
      <c r="U15" s="40">
        <f>IF(U4=$B$4,25,IF(U4=$B$5,18,IF(U4=$B$6,15,IF(U4=$B$7,12,IF(U4=$B$8,10,IF(U4=$B$9,8,IF(U4=$B$10,6,IF(U4=$B$11,4,IF(U4=$B$12,2,IF(U4=$B$13,1,0))))))))))</f>
        <v>0</v>
      </c>
      <c r="AC15" s="40">
        <f>IF(AC4=$B$4,25,IF(AC4=$B$5,18,IF(AC4=$B$6,15,IF(AC4=$B$7,12,IF(AC4=$B$8,10,IF(AC4=$B$9,8,IF(AC4=$B$10,6,IF(AC4=$B$11,4,IF(AC4=$B$12,2,IF(AC4=$B$13,1,0))))))))))</f>
        <v>0</v>
      </c>
      <c r="AK15" s="40">
        <f>IF(AK4=$B$4,25,IF(AK4=$B$5,18,IF(AK4=$B$6,15,IF(AK4=$B$7,12,IF(AK4=$B$8,10,IF(AK4=$B$9,8,IF(AK4=$B$10,6,IF(AK4=$B$11,4,IF(AK4=$B$12,2,IF(AK4=$B$13,1,0))))))))))</f>
        <v>0</v>
      </c>
      <c r="AS15" s="40">
        <f>IF(AS4=$B$4,25,IF(AS4=$B$5,18,IF(AS4=$B$6,15,IF(AS4=$B$7,12,IF(AS4=$B$8,10,IF(AS4=$B$9,8,IF(AS4=$B$10,6,IF(AS4=$B$11,4,IF(AS4=$B$12,2,IF(AS4=$B$13,1,0))))))))))</f>
        <v>0</v>
      </c>
      <c r="BA15" s="40">
        <f>IF(BA4=$B$4,25,IF(BA4=$B$5,18,IF(BA4=$B$6,15,IF(BA4=$B$7,12,IF(BA4=$B$8,10,IF(BA4=$B$9,8,IF(BA4=$B$10,6,IF(BA4=$B$11,4,IF(BA4=$B$12,2,IF(BA4=$B$13,1,0))))))))))</f>
        <v>0</v>
      </c>
      <c r="BI15" s="40">
        <f>IF(BI4=$B$4,25,IF(BI4=$B$5,18,IF(BI4=$B$6,15,IF(BI4=$B$7,12,IF(BI4=$B$8,10,IF(BI4=$B$9,8,IF(BI4=$B$10,6,IF(BI4=$B$11,4,IF(BI4=$B$12,2,IF(BI4=$B$13,1,0))))))))))</f>
        <v>0</v>
      </c>
      <c r="BQ15" s="40">
        <f>IF(BQ4=$B$4,25,IF(BQ4=$B$5,18,IF(BQ4=$B$6,15,IF(BQ4=$B$7,12,IF(BQ4=$B$8,10,IF(BQ4=$B$9,8,IF(BQ4=$B$10,6,IF(BQ4=$B$11,4,IF(BQ4=$B$12,2,IF(BQ4=$B$13,1,0))))))))))</f>
        <v>0</v>
      </c>
      <c r="BY15" s="40">
        <f>IF(BY4=$B$4,25,IF(BY4=$B$5,18,IF(BY4=$B$6,15,IF(BY4=$B$7,12,IF(BY4=$B$8,10,IF(BY4=$B$9,8,IF(BY4=$B$10,6,IF(BY4=$B$11,4,IF(BY4=$B$12,2,IF(BY4=$B$13,1,0))))))))))</f>
        <v>0</v>
      </c>
      <c r="CG15" s="40">
        <f>IF(CG4=$B$4,25,IF(CG4=$B$5,18,IF(CG4=$B$6,15,IF(CG4=$B$7,12,IF(CG4=$B$8,10,IF(CG4=$B$9,8,IF(CG4=$B$10,6,IF(CG4=$B$11,4,IF(CG4=$B$12,2,IF(CG4=$B$13,1,0))))))))))</f>
        <v>0</v>
      </c>
      <c r="CO15" s="40">
        <f>IF(CO4=$B$4,25,IF(CO4=$B$5,18,IF(CO4=$B$6,15,IF(CO4=$B$7,12,IF(CO4=$B$8,10,IF(CO4=$B$9,8,IF(CO4=$B$10,6,IF(CO4=$B$11,4,IF(CO4=$B$12,2,IF(CO4=$B$13,1,0))))))))))</f>
        <v>0</v>
      </c>
    </row>
    <row r="16" spans="1:196">
      <c r="A16" s="40">
        <v>13</v>
      </c>
      <c r="B16" s="43"/>
      <c r="D16" s="40">
        <v>2</v>
      </c>
      <c r="E16" s="40">
        <f>IF(E5=$B$4,18,IF(E5=$B$5,25,IF(E5=$B$6,18,IF(E5=$B$7,15,IF(E5=$B$8,12,IF(E5=$B$9,10,IF(E5=$B$10,8,IF(E5=$B$11,6,IF(E5=$B$12,4,IF(E5=$B$13,2,IF(E5=$B$14,1,0)))))))))))</f>
        <v>0</v>
      </c>
      <c r="F16" s="40"/>
      <c r="G16" s="40"/>
      <c r="H16" s="40"/>
      <c r="I16" s="40"/>
      <c r="J16" s="40"/>
      <c r="K16" s="40"/>
      <c r="L16" s="40"/>
      <c r="M16" s="40">
        <f>IF(M5=$B$4,18,IF(M5=$B$5,25,IF(M5=$B$6,18,IF(M5=$B$7,15,IF(M5=$B$8,12,IF(M5=$B$9,10,IF(M5=$B$10,8,IF(M5=$B$11,6,IF(M5=$B$12,4,IF(M5=$B$13,2,IF(M5=$B$14,1,0)))))))))))</f>
        <v>0</v>
      </c>
      <c r="N16" s="40"/>
      <c r="U16" s="40">
        <f>IF(U5=$B$4,18,IF(U5=$B$5,25,IF(U5=$B$6,18,IF(U5=$B$7,15,IF(U5=$B$8,12,IF(U5=$B$9,10,IF(U5=$B$10,8,IF(U5=$B$11,6,IF(U5=$B$12,4,IF(U5=$B$13,2,IF(U5=$B$14,1,0)))))))))))</f>
        <v>0</v>
      </c>
      <c r="AC16" s="40">
        <f>IF(AC5=$B$4,18,IF(AC5=$B$5,25,IF(AC5=$B$6,18,IF(AC5=$B$7,15,IF(AC5=$B$8,12,IF(AC5=$B$9,10,IF(AC5=$B$10,8,IF(AC5=$B$11,6,IF(AC5=$B$12,4,IF(AC5=$B$13,2,IF(AC5=$B$14,1,0)))))))))))</f>
        <v>0</v>
      </c>
      <c r="AK16" s="40">
        <f>IF(AK5=$B$4,18,IF(AK5=$B$5,25,IF(AK5=$B$6,18,IF(AK5=$B$7,15,IF(AK5=$B$8,12,IF(AK5=$B$9,10,IF(AK5=$B$10,8,IF(AK5=$B$11,6,IF(AK5=$B$12,4,IF(AK5=$B$13,2,IF(AK5=$B$14,1,0)))))))))))</f>
        <v>0</v>
      </c>
      <c r="AS16" s="40">
        <f>IF(AS5=$B$4,18,IF(AS5=$B$5,25,IF(AS5=$B$6,18,IF(AS5=$B$7,15,IF(AS5=$B$8,12,IF(AS5=$B$9,10,IF(AS5=$B$10,8,IF(AS5=$B$11,6,IF(AS5=$B$12,4,IF(AS5=$B$13,2,IF(AS5=$B$14,1,0)))))))))))</f>
        <v>0</v>
      </c>
      <c r="BA16" s="40">
        <f>IF(BA5=$B$4,18,IF(BA5=$B$5,25,IF(BA5=$B$6,18,IF(BA5=$B$7,15,IF(BA5=$B$8,12,IF(BA5=$B$9,10,IF(BA5=$B$10,8,IF(BA5=$B$11,6,IF(BA5=$B$12,4,IF(BA5=$B$13,2,IF(BA5=$B$14,1,0)))))))))))</f>
        <v>0</v>
      </c>
      <c r="BI16" s="40">
        <f>IF(BI5=$B$4,18,IF(BI5=$B$5,25,IF(BI5=$B$6,18,IF(BI5=$B$7,15,IF(BI5=$B$8,12,IF(BI5=$B$9,10,IF(BI5=$B$10,8,IF(BI5=$B$11,6,IF(BI5=$B$12,4,IF(BI5=$B$13,2,IF(BI5=$B$14,1,0)))))))))))</f>
        <v>0</v>
      </c>
      <c r="BQ16" s="40">
        <f>IF(BQ5=$B$4,18,IF(BQ5=$B$5,25,IF(BQ5=$B$6,18,IF(BQ5=$B$7,15,IF(BQ5=$B$8,12,IF(BQ5=$B$9,10,IF(BQ5=$B$10,8,IF(BQ5=$B$11,6,IF(BQ5=$B$12,4,IF(BQ5=$B$13,2,IF(BQ5=$B$14,1,0)))))))))))</f>
        <v>0</v>
      </c>
      <c r="BY16" s="40">
        <f>IF(BY5=$B$4,18,IF(BY5=$B$5,25,IF(BY5=$B$6,18,IF(BY5=$B$7,15,IF(BY5=$B$8,12,IF(BY5=$B$9,10,IF(BY5=$B$10,8,IF(BY5=$B$11,6,IF(BY5=$B$12,4,IF(BY5=$B$13,2,IF(BY5=$B$14,1,0)))))))))))</f>
        <v>0</v>
      </c>
      <c r="CG16" s="40">
        <f>IF(CG5=$B$4,18,IF(CG5=$B$5,25,IF(CG5=$B$6,18,IF(CG5=$B$7,15,IF(CG5=$B$8,12,IF(CG5=$B$9,10,IF(CG5=$B$10,8,IF(CG5=$B$11,6,IF(CG5=$B$12,4,IF(CG5=$B$13,2,IF(CG5=$B$14,1,0)))))))))))</f>
        <v>0</v>
      </c>
      <c r="CO16" s="40">
        <f>IF(CO5=$B$4,18,IF(CO5=$B$5,25,IF(CO5=$B$6,18,IF(CO5=$B$7,15,IF(CO5=$B$8,12,IF(CO5=$B$9,10,IF(CO5=$B$10,8,IF(CO5=$B$11,6,IF(CO5=$B$12,4,IF(CO5=$B$13,2,IF(CO5=$B$14,1,0)))))))))))</f>
        <v>0</v>
      </c>
    </row>
    <row r="17" spans="1:100">
      <c r="A17" s="40">
        <v>14</v>
      </c>
      <c r="B17" s="43"/>
      <c r="D17" s="40">
        <v>3</v>
      </c>
      <c r="E17" s="40">
        <f>IF(E6=$B$4,15,IF(E6=$B$5,18,IF(E6=$B$6,25,IF(E6=$B$7,18,IF(E6=$B$8,15,IF(E6=$B$9,12,IF(E6=$B$10,10,IF(E6=$B$11,8,IF(E6=$B$12,6,IF(E6=$B$13,4,IF(E6=$B$14,2,IF(E6=$B$15,1,0))))))))))))</f>
        <v>0</v>
      </c>
      <c r="F17" s="40"/>
      <c r="G17" s="40"/>
      <c r="H17" s="40"/>
      <c r="I17" s="40"/>
      <c r="J17" s="40"/>
      <c r="K17" s="40"/>
      <c r="L17" s="40"/>
      <c r="M17" s="40">
        <f>IF(M6=$B$4,15,IF(M6=$B$5,18,IF(M6=$B$6,25,IF(M6=$B$7,18,IF(M6=$B$8,15,IF(M6=$B$9,12,IF(M6=$B$10,10,IF(M6=$B$11,8,IF(M6=$B$12,6,IF(M6=$B$13,4,IF(M6=$B$14,2,IF(M6=$B$15,1,0))))))))))))</f>
        <v>0</v>
      </c>
      <c r="N17" s="40"/>
      <c r="U17" s="40">
        <f>IF(U6=$B$4,15,IF(U6=$B$5,18,IF(U6=$B$6,25,IF(U6=$B$7,18,IF(U6=$B$8,15,IF(U6=$B$9,12,IF(U6=$B$10,10,IF(U6=$B$11,8,IF(U6=$B$12,6,IF(U6=$B$13,4,IF(U6=$B$14,2,IF(U6=$B$15,1,0))))))))))))</f>
        <v>0</v>
      </c>
      <c r="AC17" s="40">
        <f>IF(AC6=$B$4,15,IF(AC6=$B$5,18,IF(AC6=$B$6,25,IF(AC6=$B$7,18,IF(AC6=$B$8,15,IF(AC6=$B$9,12,IF(AC6=$B$10,10,IF(AC6=$B$11,8,IF(AC6=$B$12,6,IF(AC6=$B$13,4,IF(AC6=$B$14,2,IF(AC6=$B$15,1,0))))))))))))</f>
        <v>0</v>
      </c>
      <c r="AK17" s="40">
        <f>IF(AK6=$B$4,15,IF(AK6=$B$5,18,IF(AK6=$B$6,25,IF(AK6=$B$7,18,IF(AK6=$B$8,15,IF(AK6=$B$9,12,IF(AK6=$B$10,10,IF(AK6=$B$11,8,IF(AK6=$B$12,6,IF(AK6=$B$13,4,IF(AK6=$B$14,2,IF(AK6=$B$15,1,0))))))))))))</f>
        <v>0</v>
      </c>
      <c r="AS17" s="40">
        <f>IF(AS6=$B$4,15,IF(AS6=$B$5,18,IF(AS6=$B$6,25,IF(AS6=$B$7,18,IF(AS6=$B$8,15,IF(AS6=$B$9,12,IF(AS6=$B$10,10,IF(AS6=$B$11,8,IF(AS6=$B$12,6,IF(AS6=$B$13,4,IF(AS6=$B$14,2,IF(AS6=$B$15,1,0))))))))))))</f>
        <v>0</v>
      </c>
      <c r="BA17" s="40">
        <f>IF(BA6=$B$4,15,IF(BA6=$B$5,18,IF(BA6=$B$6,25,IF(BA6=$B$7,18,IF(BA6=$B$8,15,IF(BA6=$B$9,12,IF(BA6=$B$10,10,IF(BA6=$B$11,8,IF(BA6=$B$12,6,IF(BA6=$B$13,4,IF(BA6=$B$14,2,IF(BA6=$B$15,1,0))))))))))))</f>
        <v>0</v>
      </c>
      <c r="BI17" s="40">
        <f>IF(BI6=$B$4,15,IF(BI6=$B$5,18,IF(BI6=$B$6,25,IF(BI6=$B$7,18,IF(BI6=$B$8,15,IF(BI6=$B$9,12,IF(BI6=$B$10,10,IF(BI6=$B$11,8,IF(BI6=$B$12,6,IF(BI6=$B$13,4,IF(BI6=$B$14,2,IF(BI6=$B$15,1,0))))))))))))</f>
        <v>0</v>
      </c>
      <c r="BQ17" s="40">
        <f>IF(BQ6=$B$4,15,IF(BQ6=$B$5,18,IF(BQ6=$B$6,25,IF(BQ6=$B$7,18,IF(BQ6=$B$8,15,IF(BQ6=$B$9,12,IF(BQ6=$B$10,10,IF(BQ6=$B$11,8,IF(BQ6=$B$12,6,IF(BQ6=$B$13,4,IF(BQ6=$B$14,2,IF(BQ6=$B$15,1,0))))))))))))</f>
        <v>0</v>
      </c>
      <c r="BY17" s="40">
        <f>IF(BY6=$B$4,15,IF(BY6=$B$5,18,IF(BY6=$B$6,25,IF(BY6=$B$7,18,IF(BY6=$B$8,15,IF(BY6=$B$9,12,IF(BY6=$B$10,10,IF(BY6=$B$11,8,IF(BY6=$B$12,6,IF(BY6=$B$13,4,IF(BY6=$B$14,2,IF(BY6=$B$15,1,0))))))))))))</f>
        <v>0</v>
      </c>
      <c r="CG17" s="40">
        <f>IF(CG6=$B$4,15,IF(CG6=$B$5,18,IF(CG6=$B$6,25,IF(CG6=$B$7,18,IF(CG6=$B$8,15,IF(CG6=$B$9,12,IF(CG6=$B$10,10,IF(CG6=$B$11,8,IF(CG6=$B$12,6,IF(CG6=$B$13,4,IF(CG6=$B$14,2,IF(CG6=$B$15,1,0))))))))))))</f>
        <v>0</v>
      </c>
      <c r="CO17" s="40">
        <f>IF(CO6=$B$4,15,IF(CO6=$B$5,18,IF(CO6=$B$6,25,IF(CO6=$B$7,18,IF(CO6=$B$8,15,IF(CO6=$B$9,12,IF(CO6=$B$10,10,IF(CO6=$B$11,8,IF(CO6=$B$12,6,IF(CO6=$B$13,4,IF(CO6=$B$14,2,IF(CO6=$B$15,1,0))))))))))))</f>
        <v>0</v>
      </c>
    </row>
    <row r="18" spans="1:100">
      <c r="A18" s="40">
        <v>15</v>
      </c>
      <c r="B18" s="43"/>
      <c r="D18" s="40">
        <v>4</v>
      </c>
      <c r="E18" s="40">
        <f>IF(E7=$B$4,12,IF(E7=$B$5,15,IF(E7=$B$6,18,IF(E7=$B$7,25,IF(E7=$B$8,18,IF(E7=$B$9,15,IF(E7=$B$10,12,IF(E7=$B$11,10,IF(E7=$B$12,8,IF(E7=$B$13,6,IF(E7=$B$14,4,IF(E7=$B$15,2,IF(E7=$B$16,1,0)))))))))))))</f>
        <v>0</v>
      </c>
      <c r="F18" s="40"/>
      <c r="G18" s="40"/>
      <c r="H18" s="40"/>
      <c r="I18" s="40"/>
      <c r="J18" s="40"/>
      <c r="K18" s="40"/>
      <c r="L18" s="40"/>
      <c r="M18" s="40">
        <f>IF(M7=$B$4,12,IF(M7=$B$5,15,IF(M7=$B$6,18,IF(M7=$B$7,25,IF(M7=$B$8,18,IF(M7=$B$9,15,IF(M7=$B$10,12,IF(M7=$B$11,10,IF(M7=$B$12,8,IF(M7=$B$13,6,IF(M7=$B$14,4,IF(M7=$B$15,2,IF(M7=$B$16,1,0)))))))))))))</f>
        <v>0</v>
      </c>
      <c r="N18" s="40"/>
      <c r="U18" s="40">
        <f>IF(U7=$B$4,12,IF(U7=$B$5,15,IF(U7=$B$6,18,IF(U7=$B$7,25,IF(U7=$B$8,18,IF(U7=$B$9,15,IF(U7=$B$10,12,IF(U7=$B$11,10,IF(U7=$B$12,8,IF(U7=$B$13,6,IF(U7=$B$14,4,IF(U7=$B$15,2,IF(U7=$B$16,1,0)))))))))))))</f>
        <v>0</v>
      </c>
      <c r="AC18" s="40">
        <f>IF(AC7=$B$4,12,IF(AC7=$B$5,15,IF(AC7=$B$6,18,IF(AC7=$B$7,25,IF(AC7=$B$8,18,IF(AC7=$B$9,15,IF(AC7=$B$10,12,IF(AC7=$B$11,10,IF(AC7=$B$12,8,IF(AC7=$B$13,6,IF(AC7=$B$14,4,IF(AC7=$B$15,2,IF(AC7=$B$16,1,0)))))))))))))</f>
        <v>0</v>
      </c>
      <c r="AK18" s="40">
        <f>IF(AK7=$B$4,12,IF(AK7=$B$5,15,IF(AK7=$B$6,18,IF(AK7=$B$7,25,IF(AK7=$B$8,18,IF(AK7=$B$9,15,IF(AK7=$B$10,12,IF(AK7=$B$11,10,IF(AK7=$B$12,8,IF(AK7=$B$13,6,IF(AK7=$B$14,4,IF(AK7=$B$15,2,IF(AK7=$B$16,1,0)))))))))))))</f>
        <v>0</v>
      </c>
      <c r="AS18" s="40">
        <f>IF(AS7=$B$4,12,IF(AS7=$B$5,15,IF(AS7=$B$6,18,IF(AS7=$B$7,25,IF(AS7=$B$8,18,IF(AS7=$B$9,15,IF(AS7=$B$10,12,IF(AS7=$B$11,10,IF(AS7=$B$12,8,IF(AS7=$B$13,6,IF(AS7=$B$14,4,IF(AS7=$B$15,2,IF(AS7=$B$16,1,0)))))))))))))</f>
        <v>0</v>
      </c>
      <c r="BA18" s="40">
        <f>IF(BA7=$B$4,12,IF(BA7=$B$5,15,IF(BA7=$B$6,18,IF(BA7=$B$7,25,IF(BA7=$B$8,18,IF(BA7=$B$9,15,IF(BA7=$B$10,12,IF(BA7=$B$11,10,IF(BA7=$B$12,8,IF(BA7=$B$13,6,IF(BA7=$B$14,4,IF(BA7=$B$15,2,IF(BA7=$B$16,1,0)))))))))))))</f>
        <v>0</v>
      </c>
      <c r="BI18" s="40">
        <f>IF(BI7=$B$4,12,IF(BI7=$B$5,15,IF(BI7=$B$6,18,IF(BI7=$B$7,25,IF(BI7=$B$8,18,IF(BI7=$B$9,15,IF(BI7=$B$10,12,IF(BI7=$B$11,10,IF(BI7=$B$12,8,IF(BI7=$B$13,6,IF(BI7=$B$14,4,IF(BI7=$B$15,2,IF(BI7=$B$16,1,0)))))))))))))</f>
        <v>0</v>
      </c>
      <c r="BQ18" s="40">
        <f>IF(BQ7=$B$4,12,IF(BQ7=$B$5,15,IF(BQ7=$B$6,18,IF(BQ7=$B$7,25,IF(BQ7=$B$8,18,IF(BQ7=$B$9,15,IF(BQ7=$B$10,12,IF(BQ7=$B$11,10,IF(BQ7=$B$12,8,IF(BQ7=$B$13,6,IF(BQ7=$B$14,4,IF(BQ7=$B$15,2,IF(BQ7=$B$16,1,0)))))))))))))</f>
        <v>0</v>
      </c>
      <c r="BY18" s="40">
        <f>IF(BY7=$B$4,12,IF(BY7=$B$5,15,IF(BY7=$B$6,18,IF(BY7=$B$7,25,IF(BY7=$B$8,18,IF(BY7=$B$9,15,IF(BY7=$B$10,12,IF(BY7=$B$11,10,IF(BY7=$B$12,8,IF(BY7=$B$13,6,IF(BY7=$B$14,4,IF(BY7=$B$15,2,IF(BY7=$B$16,1,0)))))))))))))</f>
        <v>0</v>
      </c>
      <c r="CG18" s="40">
        <f>IF(CG7=$B$4,12,IF(CG7=$B$5,15,IF(CG7=$B$6,18,IF(CG7=$B$7,25,IF(CG7=$B$8,18,IF(CG7=$B$9,15,IF(CG7=$B$10,12,IF(CG7=$B$11,10,IF(CG7=$B$12,8,IF(CG7=$B$13,6,IF(CG7=$B$14,4,IF(CG7=$B$15,2,IF(CG7=$B$16,1,0)))))))))))))</f>
        <v>0</v>
      </c>
      <c r="CO18" s="40">
        <f>IF(CO7=$B$4,12,IF(CO7=$B$5,15,IF(CO7=$B$6,18,IF(CO7=$B$7,25,IF(CO7=$B$8,18,IF(CO7=$B$9,15,IF(CO7=$B$10,12,IF(CO7=$B$11,10,IF(CO7=$B$12,8,IF(CO7=$B$13,6,IF(CO7=$B$14,4,IF(CO7=$B$15,2,IF(CO7=$B$16,1,0)))))))))))))</f>
        <v>0</v>
      </c>
    </row>
    <row r="19" spans="1:100">
      <c r="A19" s="40">
        <v>16</v>
      </c>
      <c r="B19" s="43"/>
      <c r="D19" s="40">
        <v>5</v>
      </c>
      <c r="E19" s="40">
        <f>IF(E8=$B$4,10,IF(E8=$B$5,12,IF(E8=$B$6,15,IF(E8=$B$7,18,IF(E8=$B$8,25,IF(E8=$B$9,18,IF(E8=$B$10,15,IF(E8=$B$11,12,IF(E8=$B$12,10,IF(E8=$B$13,8,IF(E8=$B$14,6,IF(E8=$B$15,4,IF(E8=$B$16,2,IF(E8=$B$17,1,0))))))))))))))</f>
        <v>0</v>
      </c>
      <c r="F19" s="40"/>
      <c r="G19" s="40"/>
      <c r="H19" s="40"/>
      <c r="I19" s="40"/>
      <c r="J19" s="40"/>
      <c r="K19" s="40"/>
      <c r="L19" s="40"/>
      <c r="M19" s="40">
        <f>IF(M8=$B$4,10,IF(M8=$B$5,12,IF(M8=$B$6,15,IF(M8=$B$7,18,IF(M8=$B$8,25,IF(M8=$B$9,18,IF(M8=$B$10,15,IF(M8=$B$11,12,IF(M8=$B$12,10,IF(M8=$B$13,8,IF(M8=$B$14,6,IF(M8=$B$15,4,IF(M8=$B$16,2,IF(M8=$B$17,1,0))))))))))))))</f>
        <v>0</v>
      </c>
      <c r="N19" s="40"/>
      <c r="U19" s="40">
        <f>IF(U8=$B$4,10,IF(U8=$B$5,12,IF(U8=$B$6,15,IF(U8=$B$7,18,IF(U8=$B$8,25,IF(U8=$B$9,18,IF(U8=$B$10,15,IF(U8=$B$11,12,IF(U8=$B$12,10,IF(U8=$B$13,8,IF(U8=$B$14,6,IF(U8=$B$15,4,IF(U8=$B$16,2,IF(U8=$B$17,1,0))))))))))))))</f>
        <v>0</v>
      </c>
      <c r="AC19" s="40">
        <f>IF(AC8=$B$4,10,IF(AC8=$B$5,12,IF(AC8=$B$6,15,IF(AC8=$B$7,18,IF(AC8=$B$8,25,IF(AC8=$B$9,18,IF(AC8=$B$10,15,IF(AC8=$B$11,12,IF(AC8=$B$12,10,IF(AC8=$B$13,8,IF(AC8=$B$14,6,IF(AC8=$B$15,4,IF(AC8=$B$16,2,IF(AC8=$B$17,1,0))))))))))))))</f>
        <v>0</v>
      </c>
      <c r="AK19" s="40">
        <f>IF(AK8=$B$4,10,IF(AK8=$B$5,12,IF(AK8=$B$6,15,IF(AK8=$B$7,18,IF(AK8=$B$8,25,IF(AK8=$B$9,18,IF(AK8=$B$10,15,IF(AK8=$B$11,12,IF(AK8=$B$12,10,IF(AK8=$B$13,8,IF(AK8=$B$14,6,IF(AK8=$B$15,4,IF(AK8=$B$16,2,IF(AK8=$B$17,1,0))))))))))))))</f>
        <v>0</v>
      </c>
      <c r="AS19" s="40">
        <f>IF(AS8=$B$4,10,IF(AS8=$B$5,12,IF(AS8=$B$6,15,IF(AS8=$B$7,18,IF(AS8=$B$8,25,IF(AS8=$B$9,18,IF(AS8=$B$10,15,IF(AS8=$B$11,12,IF(AS8=$B$12,10,IF(AS8=$B$13,8,IF(AS8=$B$14,6,IF(AS8=$B$15,4,IF(AS8=$B$16,2,IF(AS8=$B$17,1,0))))))))))))))</f>
        <v>0</v>
      </c>
      <c r="BA19" s="40">
        <f>IF(BA8=$B$4,10,IF(BA8=$B$5,12,IF(BA8=$B$6,15,IF(BA8=$B$7,18,IF(BA8=$B$8,25,IF(BA8=$B$9,18,IF(BA8=$B$10,15,IF(BA8=$B$11,12,IF(BA8=$B$12,10,IF(BA8=$B$13,8,IF(BA8=$B$14,6,IF(BA8=$B$15,4,IF(BA8=$B$16,2,IF(BA8=$B$17,1,0))))))))))))))</f>
        <v>0</v>
      </c>
      <c r="BI19" s="40">
        <f>IF(BI8=$B$4,10,IF(BI8=$B$5,12,IF(BI8=$B$6,15,IF(BI8=$B$7,18,IF(BI8=$B$8,25,IF(BI8=$B$9,18,IF(BI8=$B$10,15,IF(BI8=$B$11,12,IF(BI8=$B$12,10,IF(BI8=$B$13,8,IF(BI8=$B$14,6,IF(BI8=$B$15,4,IF(BI8=$B$16,2,IF(BI8=$B$17,1,0))))))))))))))</f>
        <v>0</v>
      </c>
      <c r="BQ19" s="40">
        <f>IF(BQ8=$B$4,10,IF(BQ8=$B$5,12,IF(BQ8=$B$6,15,IF(BQ8=$B$7,18,IF(BQ8=$B$8,25,IF(BQ8=$B$9,18,IF(BQ8=$B$10,15,IF(BQ8=$B$11,12,IF(BQ8=$B$12,10,IF(BQ8=$B$13,8,IF(BQ8=$B$14,6,IF(BQ8=$B$15,4,IF(BQ8=$B$16,2,IF(BQ8=$B$17,1,0))))))))))))))</f>
        <v>0</v>
      </c>
      <c r="BY19" s="40">
        <f>IF(BY8=$B$4,10,IF(BY8=$B$5,12,IF(BY8=$B$6,15,IF(BY8=$B$7,18,IF(BY8=$B$8,25,IF(BY8=$B$9,18,IF(BY8=$B$10,15,IF(BY8=$B$11,12,IF(BY8=$B$12,10,IF(BY8=$B$13,8,IF(BY8=$B$14,6,IF(BY8=$B$15,4,IF(BY8=$B$16,2,IF(BY8=$B$17,1,0))))))))))))))</f>
        <v>0</v>
      </c>
      <c r="CG19" s="40">
        <f>IF(CG8=$B$4,10,IF(CG8=$B$5,12,IF(CG8=$B$6,15,IF(CG8=$B$7,18,IF(CG8=$B$8,25,IF(CG8=$B$9,18,IF(CG8=$B$10,15,IF(CG8=$B$11,12,IF(CG8=$B$12,10,IF(CG8=$B$13,8,IF(CG8=$B$14,6,IF(CG8=$B$15,4,IF(CG8=$B$16,2,IF(CG8=$B$17,1,0))))))))))))))</f>
        <v>0</v>
      </c>
      <c r="CO19" s="40">
        <f>IF(CO8=$B$4,10,IF(CO8=$B$5,12,IF(CO8=$B$6,15,IF(CO8=$B$7,18,IF(CO8=$B$8,25,IF(CO8=$B$9,18,IF(CO8=$B$10,15,IF(CO8=$B$11,12,IF(CO8=$B$12,10,IF(CO8=$B$13,8,IF(CO8=$B$14,6,IF(CO8=$B$15,4,IF(CO8=$B$16,2,IF(CO8=$B$17,1,0))))))))))))))</f>
        <v>0</v>
      </c>
    </row>
    <row r="20" spans="1:100">
      <c r="A20" s="40">
        <v>17</v>
      </c>
      <c r="B20" s="43"/>
      <c r="D20" s="40">
        <v>6</v>
      </c>
      <c r="E20" s="40">
        <f>IF(E9=$B$4,8,IF(E9=$B$5,10,IF(E9=$B$6,12,IF(E9=$B$7,15,IF(E9=$B$8,18,IF(E9=$B$9,25,IF(E9=$B$10,18,IF(E9=$B$11,15,IF(E9=$B$12,12,IF(E9=$B$13,10,IF(E9=$B$14,8,IF(E9=$B$15,6,IF(E9=$B$16,4,IF(E9=$B$17,2,IF(E9=$B$18,1,0)))))))))))))))</f>
        <v>0</v>
      </c>
      <c r="F20" s="40"/>
      <c r="G20" s="40"/>
      <c r="H20" s="40"/>
      <c r="I20" s="40"/>
      <c r="J20" s="40"/>
      <c r="K20" s="40"/>
      <c r="L20" s="40"/>
      <c r="M20" s="40">
        <f>IF(M9=$B$4,8,IF(M9=$B$5,10,IF(M9=$B$6,12,IF(M9=$B$7,15,IF(M9=$B$8,18,IF(M9=$B$9,25,IF(M9=$B$10,18,IF(M9=$B$11,15,IF(M9=$B$12,12,IF(M9=$B$13,10,IF(M9=$B$14,8,IF(M9=$B$15,6,IF(M9=$B$16,4,IF(M9=$B$17,2,IF(M9=$B$18,1,0)))))))))))))))</f>
        <v>0</v>
      </c>
      <c r="N20" s="40"/>
      <c r="U20" s="40">
        <f>IF(U9=$B$4,8,IF(U9=$B$5,10,IF(U9=$B$6,12,IF(U9=$B$7,15,IF(U9=$B$8,18,IF(U9=$B$9,25,IF(U9=$B$10,18,IF(U9=$B$11,15,IF(U9=$B$12,12,IF(U9=$B$13,10,IF(U9=$B$14,8,IF(U9=$B$15,6,IF(U9=$B$16,4,IF(U9=$B$17,2,IF(U9=$B$18,1,0)))))))))))))))</f>
        <v>0</v>
      </c>
      <c r="AC20" s="40">
        <f>IF(AC9=$B$4,8,IF(AC9=$B$5,10,IF(AC9=$B$6,12,IF(AC9=$B$7,15,IF(AC9=$B$8,18,IF(AC9=$B$9,25,IF(AC9=$B$10,18,IF(AC9=$B$11,15,IF(AC9=$B$12,12,IF(AC9=$B$13,10,IF(AC9=$B$14,8,IF(AC9=$B$15,6,IF(AC9=$B$16,4,IF(AC9=$B$17,2,IF(AC9=$B$18,1,0)))))))))))))))</f>
        <v>0</v>
      </c>
      <c r="AK20" s="40">
        <f>IF(AK9=$B$4,8,IF(AK9=$B$5,10,IF(AK9=$B$6,12,IF(AK9=$B$7,15,IF(AK9=$B$8,18,IF(AK9=$B$9,25,IF(AK9=$B$10,18,IF(AK9=$B$11,15,IF(AK9=$B$12,12,IF(AK9=$B$13,10,IF(AK9=$B$14,8,IF(AK9=$B$15,6,IF(AK9=$B$16,4,IF(AK9=$B$17,2,IF(AK9=$B$18,1,0)))))))))))))))</f>
        <v>0</v>
      </c>
      <c r="AS20" s="40">
        <f>IF(AS9=$B$4,8,IF(AS9=$B$5,10,IF(AS9=$B$6,12,IF(AS9=$B$7,15,IF(AS9=$B$8,18,IF(AS9=$B$9,25,IF(AS9=$B$10,18,IF(AS9=$B$11,15,IF(AS9=$B$12,12,IF(AS9=$B$13,10,IF(AS9=$B$14,8,IF(AS9=$B$15,6,IF(AS9=$B$16,4,IF(AS9=$B$17,2,IF(AS9=$B$18,1,0)))))))))))))))</f>
        <v>0</v>
      </c>
      <c r="BA20" s="40">
        <f>IF(BA9=$B$4,8,IF(BA9=$B$5,10,IF(BA9=$B$6,12,IF(BA9=$B$7,15,IF(BA9=$B$8,18,IF(BA9=$B$9,25,IF(BA9=$B$10,18,IF(BA9=$B$11,15,IF(BA9=$B$12,12,IF(BA9=$B$13,10,IF(BA9=$B$14,8,IF(BA9=$B$15,6,IF(BA9=$B$16,4,IF(BA9=$B$17,2,IF(BA9=$B$18,1,0)))))))))))))))</f>
        <v>0</v>
      </c>
      <c r="BI20" s="40">
        <f>IF(BI9=$B$4,8,IF(BI9=$B$5,10,IF(BI9=$B$6,12,IF(BI9=$B$7,15,IF(BI9=$B$8,18,IF(BI9=$B$9,25,IF(BI9=$B$10,18,IF(BI9=$B$11,15,IF(BI9=$B$12,12,IF(BI9=$B$13,10,IF(BI9=$B$14,8,IF(BI9=$B$15,6,IF(BI9=$B$16,4,IF(BI9=$B$17,2,IF(BI9=$B$18,1,0)))))))))))))))</f>
        <v>0</v>
      </c>
      <c r="BQ20" s="40">
        <f>IF(BQ9=$B$4,8,IF(BQ9=$B$5,10,IF(BQ9=$B$6,12,IF(BQ9=$B$7,15,IF(BQ9=$B$8,18,IF(BQ9=$B$9,25,IF(BQ9=$B$10,18,IF(BQ9=$B$11,15,IF(BQ9=$B$12,12,IF(BQ9=$B$13,10,IF(BQ9=$B$14,8,IF(BQ9=$B$15,6,IF(BQ9=$B$16,4,IF(BQ9=$B$17,2,IF(BQ9=$B$18,1,0)))))))))))))))</f>
        <v>0</v>
      </c>
      <c r="BY20" s="40">
        <f>IF(BY9=$B$4,8,IF(BY9=$B$5,10,IF(BY9=$B$6,12,IF(BY9=$B$7,15,IF(BY9=$B$8,18,IF(BY9=$B$9,25,IF(BY9=$B$10,18,IF(BY9=$B$11,15,IF(BY9=$B$12,12,IF(BY9=$B$13,10,IF(BY9=$B$14,8,IF(BY9=$B$15,6,IF(BY9=$B$16,4,IF(BY9=$B$17,2,IF(BY9=$B$18,1,0)))))))))))))))</f>
        <v>0</v>
      </c>
      <c r="CG20" s="40">
        <f>IF(CG9=$B$4,8,IF(CG9=$B$5,10,IF(CG9=$B$6,12,IF(CG9=$B$7,15,IF(CG9=$B$8,18,IF(CG9=$B$9,25,IF(CG9=$B$10,18,IF(CG9=$B$11,15,IF(CG9=$B$12,12,IF(CG9=$B$13,10,IF(CG9=$B$14,8,IF(CG9=$B$15,6,IF(CG9=$B$16,4,IF(CG9=$B$17,2,IF(CG9=$B$18,1,0)))))))))))))))</f>
        <v>0</v>
      </c>
      <c r="CO20" s="40">
        <f>IF(CO9=$B$4,8,IF(CO9=$B$5,10,IF(CO9=$B$6,12,IF(CO9=$B$7,15,IF(CO9=$B$8,18,IF(CO9=$B$9,25,IF(CO9=$B$10,18,IF(CO9=$B$11,15,IF(CO9=$B$12,12,IF(CO9=$B$13,10,IF(CO9=$B$14,8,IF(CO9=$B$15,6,IF(CO9=$B$16,4,IF(CO9=$B$17,2,IF(CO9=$B$18,1,0)))))))))))))))</f>
        <v>0</v>
      </c>
    </row>
    <row r="21" spans="1:100">
      <c r="A21" s="40">
        <v>18</v>
      </c>
      <c r="B21" s="43"/>
      <c r="D21" s="40">
        <v>7</v>
      </c>
      <c r="E21" s="40">
        <f>IF(E10=$B$4,6,IF(E10=$B$5,8,IF(E10=$B$6,10,IF(E10=$B$7,12,IF(E10=$B$8,15,IF(E10=$B$9,18,IF(E10=$B$10,25,IF(E10=$B$11,18,IF(E10=$B$12,15,IF(E10=$B$13,12,IF(E10=$B$14,10,IF(E10=$B$15,8,IF(E10=$B$16,6,IF(E10=$B$17,4,IF(E10=$B$18,2,IF(E10=$B$19,1,0))))))))))))))))</f>
        <v>0</v>
      </c>
      <c r="F21" s="40"/>
      <c r="G21" s="40"/>
      <c r="H21" s="40"/>
      <c r="I21" s="40"/>
      <c r="J21" s="40"/>
      <c r="K21" s="40"/>
      <c r="L21" s="40"/>
      <c r="M21" s="40">
        <f>IF(M10=$B$4,6,IF(M10=$B$5,8,IF(M10=$B$6,10,IF(M10=$B$7,12,IF(M10=$B$8,15,IF(M10=$B$9,18,IF(M10=$B$10,25,IF(M10=$B$11,18,IF(M10=$B$12,15,IF(M10=$B$13,12,IF(M10=$B$14,10,IF(M10=$B$15,8,IF(M10=$B$16,6,IF(M10=$B$17,4,IF(M10=$B$18,2,IF(M10=$B$19,1,0))))))))))))))))</f>
        <v>0</v>
      </c>
      <c r="N21" s="40"/>
      <c r="U21" s="40">
        <f>IF(U10=$B$4,6,IF(U10=$B$5,8,IF(U10=$B$6,10,IF(U10=$B$7,12,IF(U10=$B$8,15,IF(U10=$B$9,18,IF(U10=$B$10,25,IF(U10=$B$11,18,IF(U10=$B$12,15,IF(U10=$B$13,12,IF(U10=$B$14,10,IF(U10=$B$15,8,IF(U10=$B$16,6,IF(U10=$B$17,4,IF(U10=$B$18,2,IF(U10=$B$19,1,0))))))))))))))))</f>
        <v>0</v>
      </c>
      <c r="AC21" s="40">
        <f>IF(AC10=$B$4,6,IF(AC10=$B$5,8,IF(AC10=$B$6,10,IF(AC10=$B$7,12,IF(AC10=$B$8,15,IF(AC10=$B$9,18,IF(AC10=$B$10,25,IF(AC10=$B$11,18,IF(AC10=$B$12,15,IF(AC10=$B$13,12,IF(AC10=$B$14,10,IF(AC10=$B$15,8,IF(AC10=$B$16,6,IF(AC10=$B$17,4,IF(AC10=$B$18,2,IF(AC10=$B$19,1,0))))))))))))))))</f>
        <v>0</v>
      </c>
      <c r="AK21" s="40">
        <f>IF(AK10=$B$4,6,IF(AK10=$B$5,8,IF(AK10=$B$6,10,IF(AK10=$B$7,12,IF(AK10=$B$8,15,IF(AK10=$B$9,18,IF(AK10=$B$10,25,IF(AK10=$B$11,18,IF(AK10=$B$12,15,IF(AK10=$B$13,12,IF(AK10=$B$14,10,IF(AK10=$B$15,8,IF(AK10=$B$16,6,IF(AK10=$B$17,4,IF(AK10=$B$18,2,IF(AK10=$B$19,1,0))))))))))))))))</f>
        <v>0</v>
      </c>
      <c r="AS21" s="40">
        <f>IF(AS10=$B$4,6,IF(AS10=$B$5,8,IF(AS10=$B$6,10,IF(AS10=$B$7,12,IF(AS10=$B$8,15,IF(AS10=$B$9,18,IF(AS10=$B$10,25,IF(AS10=$B$11,18,IF(AS10=$B$12,15,IF(AS10=$B$13,12,IF(AS10=$B$14,10,IF(AS10=$B$15,8,IF(AS10=$B$16,6,IF(AS10=$B$17,4,IF(AS10=$B$18,2,IF(AS10=$B$19,1,0))))))))))))))))</f>
        <v>0</v>
      </c>
      <c r="BA21" s="40">
        <f>IF(BA10=$B$4,6,IF(BA10=$B$5,8,IF(BA10=$B$6,10,IF(BA10=$B$7,12,IF(BA10=$B$8,15,IF(BA10=$B$9,18,IF(BA10=$B$10,25,IF(BA10=$B$11,18,IF(BA10=$B$12,15,IF(BA10=$B$13,12,IF(BA10=$B$14,10,IF(BA10=$B$15,8,IF(BA10=$B$16,6,IF(BA10=$B$17,4,IF(BA10=$B$18,2,IF(BA10=$B$19,1,0))))))))))))))))</f>
        <v>0</v>
      </c>
      <c r="BI21" s="40">
        <f>IF(BI10=$B$4,6,IF(BI10=$B$5,8,IF(BI10=$B$6,10,IF(BI10=$B$7,12,IF(BI10=$B$8,15,IF(BI10=$B$9,18,IF(BI10=$B$10,25,IF(BI10=$B$11,18,IF(BI10=$B$12,15,IF(BI10=$B$13,12,IF(BI10=$B$14,10,IF(BI10=$B$15,8,IF(BI10=$B$16,6,IF(BI10=$B$17,4,IF(BI10=$B$18,2,IF(BI10=$B$19,1,0))))))))))))))))</f>
        <v>0</v>
      </c>
      <c r="BQ21" s="40">
        <f>IF(BQ10=$B$4,6,IF(BQ10=$B$5,8,IF(BQ10=$B$6,10,IF(BQ10=$B$7,12,IF(BQ10=$B$8,15,IF(BQ10=$B$9,18,IF(BQ10=$B$10,25,IF(BQ10=$B$11,18,IF(BQ10=$B$12,15,IF(BQ10=$B$13,12,IF(BQ10=$B$14,10,IF(BQ10=$B$15,8,IF(BQ10=$B$16,6,IF(BQ10=$B$17,4,IF(BQ10=$B$18,2,IF(BQ10=$B$19,1,0))))))))))))))))</f>
        <v>0</v>
      </c>
      <c r="BY21" s="40">
        <f>IF(BY10=$B$4,6,IF(BY10=$B$5,8,IF(BY10=$B$6,10,IF(BY10=$B$7,12,IF(BY10=$B$8,15,IF(BY10=$B$9,18,IF(BY10=$B$10,25,IF(BY10=$B$11,18,IF(BY10=$B$12,15,IF(BY10=$B$13,12,IF(BY10=$B$14,10,IF(BY10=$B$15,8,IF(BY10=$B$16,6,IF(BY10=$B$17,4,IF(BY10=$B$18,2,IF(BY10=$B$19,1,0))))))))))))))))</f>
        <v>0</v>
      </c>
      <c r="CG21" s="40">
        <f>IF(CG10=$B$4,6,IF(CG10=$B$5,8,IF(CG10=$B$6,10,IF(CG10=$B$7,12,IF(CG10=$B$8,15,IF(CG10=$B$9,18,IF(CG10=$B$10,25,IF(CG10=$B$11,18,IF(CG10=$B$12,15,IF(CG10=$B$13,12,IF(CG10=$B$14,10,IF(CG10=$B$15,8,IF(CG10=$B$16,6,IF(CG10=$B$17,4,IF(CG10=$B$18,2,IF(CG10=$B$19,1,0))))))))))))))))</f>
        <v>0</v>
      </c>
      <c r="CO21" s="40">
        <f>IF(CO10=$B$4,6,IF(CO10=$B$5,8,IF(CO10=$B$6,10,IF(CO10=$B$7,12,IF(CO10=$B$8,15,IF(CO10=$B$9,18,IF(CO10=$B$10,25,IF(CO10=$B$11,18,IF(CO10=$B$12,15,IF(CO10=$B$13,12,IF(CO10=$B$14,10,IF(CO10=$B$15,8,IF(CO10=$B$16,6,IF(CO10=$B$17,4,IF(CO10=$B$18,2,IF(CO10=$B$19,1,0))))))))))))))))</f>
        <v>0</v>
      </c>
    </row>
    <row r="22" spans="1:100">
      <c r="A22" s="40">
        <v>19</v>
      </c>
      <c r="B22" s="43"/>
      <c r="D22" s="40">
        <v>8</v>
      </c>
      <c r="E22" s="40">
        <f>IF(E11=$B$4,4,IF(E11=$B$5,6,IF(E11=$B$6,8,IF(E11=$B$7,10,IF(E11=$B$8,12,IF(E11=$B$9,15,IF(E11=$B$10,18,IF(E11=$B$11,25,IF(E11=$B$12,18,IF(E11=$B$13,15,IF(E11=$B$14,12,IF(E11=$B$15,10,IF(E11=$B$16,8,IF(E11=$B$17,6,IF(E11=$B$18,4,IF(E11=$B$19,2,IF(E11=$B$20,1,0)))))))))))))))))</f>
        <v>0</v>
      </c>
      <c r="F22" s="40"/>
      <c r="G22" s="40"/>
      <c r="H22" s="40"/>
      <c r="I22" s="40"/>
      <c r="J22" s="40"/>
      <c r="K22" s="40"/>
      <c r="L22" s="40"/>
      <c r="M22" s="40">
        <f>IF(M11=$B$4,4,IF(M11=$B$5,6,IF(M11=$B$6,8,IF(M11=$B$7,10,IF(M11=$B$8,12,IF(M11=$B$9,15,IF(M11=$B$10,18,IF(M11=$B$11,25,IF(M11=$B$12,18,IF(M11=$B$13,15,IF(M11=$B$14,12,IF(M11=$B$15,10,IF(M11=$B$16,8,IF(M11=$B$17,6,IF(M11=$B$18,4,IF(M11=$B$19,2,IF(M11=$B$20,1,0)))))))))))))))))</f>
        <v>0</v>
      </c>
      <c r="N22" s="40"/>
      <c r="U22" s="40">
        <f>IF(U11=$B$4,4,IF(U11=$B$5,6,IF(U11=$B$6,8,IF(U11=$B$7,10,IF(U11=$B$8,12,IF(U11=$B$9,15,IF(U11=$B$10,18,IF(U11=$B$11,25,IF(U11=$B$12,18,IF(U11=$B$13,15,IF(U11=$B$14,12,IF(U11=$B$15,10,IF(U11=$B$16,8,IF(U11=$B$17,6,IF(U11=$B$18,4,IF(U11=$B$19,2,IF(U11=$B$20,1,0)))))))))))))))))</f>
        <v>0</v>
      </c>
      <c r="AC22" s="40">
        <f>IF(AC11=$B$4,4,IF(AC11=$B$5,6,IF(AC11=$B$6,8,IF(AC11=$B$7,10,IF(AC11=$B$8,12,IF(AC11=$B$9,15,IF(AC11=$B$10,18,IF(AC11=$B$11,25,IF(AC11=$B$12,18,IF(AC11=$B$13,15,IF(AC11=$B$14,12,IF(AC11=$B$15,10,IF(AC11=$B$16,8,IF(AC11=$B$17,6,IF(AC11=$B$18,4,IF(AC11=$B$19,2,IF(AC11=$B$20,1,0)))))))))))))))))</f>
        <v>0</v>
      </c>
      <c r="AK22" s="40">
        <f>IF(AK11=$B$4,4,IF(AK11=$B$5,6,IF(AK11=$B$6,8,IF(AK11=$B$7,10,IF(AK11=$B$8,12,IF(AK11=$B$9,15,IF(AK11=$B$10,18,IF(AK11=$B$11,25,IF(AK11=$B$12,18,IF(AK11=$B$13,15,IF(AK11=$B$14,12,IF(AK11=$B$15,10,IF(AK11=$B$16,8,IF(AK11=$B$17,6,IF(AK11=$B$18,4,IF(AK11=$B$19,2,IF(AK11=$B$20,1,0)))))))))))))))))</f>
        <v>0</v>
      </c>
      <c r="AS22" s="40">
        <f>IF(AS11=$B$4,4,IF(AS11=$B$5,6,IF(AS11=$B$6,8,IF(AS11=$B$7,10,IF(AS11=$B$8,12,IF(AS11=$B$9,15,IF(AS11=$B$10,18,IF(AS11=$B$11,25,IF(AS11=$B$12,18,IF(AS11=$B$13,15,IF(AS11=$B$14,12,IF(AS11=$B$15,10,IF(AS11=$B$16,8,IF(AS11=$B$17,6,IF(AS11=$B$18,4,IF(AS11=$B$19,2,IF(AS11=$B$20,1,0)))))))))))))))))</f>
        <v>0</v>
      </c>
      <c r="BA22" s="40">
        <f>IF(BA11=$B$4,4,IF(BA11=$B$5,6,IF(BA11=$B$6,8,IF(BA11=$B$7,10,IF(BA11=$B$8,12,IF(BA11=$B$9,15,IF(BA11=$B$10,18,IF(BA11=$B$11,25,IF(BA11=$B$12,18,IF(BA11=$B$13,15,IF(BA11=$B$14,12,IF(BA11=$B$15,10,IF(BA11=$B$16,8,IF(BA11=$B$17,6,IF(BA11=$B$18,4,IF(BA11=$B$19,2,IF(BA11=$B$20,1,0)))))))))))))))))</f>
        <v>0</v>
      </c>
      <c r="BI22" s="40">
        <f>IF(BI11=$B$4,4,IF(BI11=$B$5,6,IF(BI11=$B$6,8,IF(BI11=$B$7,10,IF(BI11=$B$8,12,IF(BI11=$B$9,15,IF(BI11=$B$10,18,IF(BI11=$B$11,25,IF(BI11=$B$12,18,IF(BI11=$B$13,15,IF(BI11=$B$14,12,IF(BI11=$B$15,10,IF(BI11=$B$16,8,IF(BI11=$B$17,6,IF(BI11=$B$18,4,IF(BI11=$B$19,2,IF(BI11=$B$20,1,0)))))))))))))))))</f>
        <v>0</v>
      </c>
      <c r="BQ22" s="40">
        <f>IF(BQ11=$B$4,4,IF(BQ11=$B$5,6,IF(BQ11=$B$6,8,IF(BQ11=$B$7,10,IF(BQ11=$B$8,12,IF(BQ11=$B$9,15,IF(BQ11=$B$10,18,IF(BQ11=$B$11,25,IF(BQ11=$B$12,18,IF(BQ11=$B$13,15,IF(BQ11=$B$14,12,IF(BQ11=$B$15,10,IF(BQ11=$B$16,8,IF(BQ11=$B$17,6,IF(BQ11=$B$18,4,IF(BQ11=$B$19,2,IF(BQ11=$B$20,1,0)))))))))))))))))</f>
        <v>0</v>
      </c>
      <c r="BY22" s="40">
        <f>IF(BY11=$B$4,4,IF(BY11=$B$5,6,IF(BY11=$B$6,8,IF(BY11=$B$7,10,IF(BY11=$B$8,12,IF(BY11=$B$9,15,IF(BY11=$B$10,18,IF(BY11=$B$11,25,IF(BY11=$B$12,18,IF(BY11=$B$13,15,IF(BY11=$B$14,12,IF(BY11=$B$15,10,IF(BY11=$B$16,8,IF(BY11=$B$17,6,IF(BY11=$B$18,4,IF(BY11=$B$19,2,IF(BY11=$B$20,1,0)))))))))))))))))</f>
        <v>0</v>
      </c>
      <c r="CG22" s="40">
        <f>IF(CG11=$B$4,4,IF(CG11=$B$5,6,IF(CG11=$B$6,8,IF(CG11=$B$7,10,IF(CG11=$B$8,12,IF(CG11=$B$9,15,IF(CG11=$B$10,18,IF(CG11=$B$11,25,IF(CG11=$B$12,18,IF(CG11=$B$13,15,IF(CG11=$B$14,12,IF(CG11=$B$15,10,IF(CG11=$B$16,8,IF(CG11=$B$17,6,IF(CG11=$B$18,4,IF(CG11=$B$19,2,IF(CG11=$B$20,1,0)))))))))))))))))</f>
        <v>0</v>
      </c>
      <c r="CO22" s="40">
        <f>IF(CO11=$B$4,4,IF(CO11=$B$5,6,IF(CO11=$B$6,8,IF(CO11=$B$7,10,IF(CO11=$B$8,12,IF(CO11=$B$9,15,IF(CO11=$B$10,18,IF(CO11=$B$11,25,IF(CO11=$B$12,18,IF(CO11=$B$13,15,IF(CO11=$B$14,12,IF(CO11=$B$15,10,IF(CO11=$B$16,8,IF(CO11=$B$17,6,IF(CO11=$B$18,4,IF(CO11=$B$19,2,IF(CO11=$B$20,1,0)))))))))))))))))</f>
        <v>0</v>
      </c>
    </row>
    <row r="23" spans="1:100">
      <c r="D23" s="40">
        <v>9</v>
      </c>
      <c r="E23" s="40">
        <f>IF(E12=$B$4,2,IF(E12=$B$5,4,IF(E12=$B$6,6,IF(E12=$B$7,8,IF(E12=$B$8,10,IF(E12=$B$9,12,IF(E12=$B$10,15,IF(E12=$B$11,18,IF(E12=$B$12,25,IF(E12=$B$13,18,IF(E12=$B$14,15,IF(E12=$B$15,12,IF(E12=$B$16,10,IF(E12=$B$17,8,IF(E12=$B$18,6,IF(E12=$B$19,4,IF(E12=$B$20,2,IF(E12=$B$21,1,0))))))))))))))))))</f>
        <v>0</v>
      </c>
      <c r="F23" s="40"/>
      <c r="G23" s="40"/>
      <c r="H23" s="40"/>
      <c r="I23" s="40"/>
      <c r="J23" s="40"/>
      <c r="K23" s="40"/>
      <c r="L23" s="40"/>
      <c r="M23" s="40">
        <f>IF(M12=$B$4,2,IF(M12=$B$5,4,IF(M12=$B$6,6,IF(M12=$B$7,8,IF(M12=$B$8,10,IF(M12=$B$9,12,IF(M12=$B$10,15,IF(M12=$B$11,18,IF(M12=$B$12,25,IF(M12=$B$13,18,IF(M12=$B$14,15,IF(M12=$B$15,12,IF(M12=$B$16,10,IF(M12=$B$17,8,IF(M12=$B$18,6,IF(M12=$B$19,4,IF(M12=$B$20,2,IF(M12=$B$21,1,0))))))))))))))))))</f>
        <v>0</v>
      </c>
      <c r="N23" s="40"/>
      <c r="U23" s="40">
        <f>IF(U12=$B$4,2,IF(U12=$B$5,4,IF(U12=$B$6,6,IF(U12=$B$7,8,IF(U12=$B$8,10,IF(U12=$B$9,12,IF(U12=$B$10,15,IF(U12=$B$11,18,IF(U12=$B$12,25,IF(U12=$B$13,18,IF(U12=$B$14,15,IF(U12=$B$15,12,IF(U12=$B$16,10,IF(U12=$B$17,8,IF(U12=$B$18,6,IF(U12=$B$19,4,IF(U12=$B$20,2,IF(U12=$B$21,1,0))))))))))))))))))</f>
        <v>0</v>
      </c>
      <c r="AC23" s="40">
        <f>IF(AC12=$B$4,2,IF(AC12=$B$5,4,IF(AC12=$B$6,6,IF(AC12=$B$7,8,IF(AC12=$B$8,10,IF(AC12=$B$9,12,IF(AC12=$B$10,15,IF(AC12=$B$11,18,IF(AC12=$B$12,25,IF(AC12=$B$13,18,IF(AC12=$B$14,15,IF(AC12=$B$15,12,IF(AC12=$B$16,10,IF(AC12=$B$17,8,IF(AC12=$B$18,6,IF(AC12=$B$19,4,IF(AC12=$B$20,2,IF(AC12=$B$21,1,0))))))))))))))))))</f>
        <v>0</v>
      </c>
      <c r="AK23" s="40">
        <f>IF(AK12=$B$4,2,IF(AK12=$B$5,4,IF(AK12=$B$6,6,IF(AK12=$B$7,8,IF(AK12=$B$8,10,IF(AK12=$B$9,12,IF(AK12=$B$10,15,IF(AK12=$B$11,18,IF(AK12=$B$12,25,IF(AK12=$B$13,18,IF(AK12=$B$14,15,IF(AK12=$B$15,12,IF(AK12=$B$16,10,IF(AK12=$B$17,8,IF(AK12=$B$18,6,IF(AK12=$B$19,4,IF(AK12=$B$20,2,IF(AK12=$B$21,1,0))))))))))))))))))</f>
        <v>0</v>
      </c>
      <c r="AS23" s="40">
        <f>IF(AS12=$B$4,2,IF(AS12=$B$5,4,IF(AS12=$B$6,6,IF(AS12=$B$7,8,IF(AS12=$B$8,10,IF(AS12=$B$9,12,IF(AS12=$B$10,15,IF(AS12=$B$11,18,IF(AS12=$B$12,25,IF(AS12=$B$13,18,IF(AS12=$B$14,15,IF(AS12=$B$15,12,IF(AS12=$B$16,10,IF(AS12=$B$17,8,IF(AS12=$B$18,6,IF(AS12=$B$19,4,IF(AS12=$B$20,2,IF(AS12=$B$21,1,0))))))))))))))))))</f>
        <v>0</v>
      </c>
      <c r="BA23" s="40">
        <f>IF(BA12=$B$4,2,IF(BA12=$B$5,4,IF(BA12=$B$6,6,IF(BA12=$B$7,8,IF(BA12=$B$8,10,IF(BA12=$B$9,12,IF(BA12=$B$10,15,IF(BA12=$B$11,18,IF(BA12=$B$12,25,IF(BA12=$B$13,18,IF(BA12=$B$14,15,IF(BA12=$B$15,12,IF(BA12=$B$16,10,IF(BA12=$B$17,8,IF(BA12=$B$18,6,IF(BA12=$B$19,4,IF(BA12=$B$20,2,IF(BA12=$B$21,1,0))))))))))))))))))</f>
        <v>0</v>
      </c>
      <c r="BI23" s="40">
        <f>IF(BI12=$B$4,2,IF(BI12=$B$5,4,IF(BI12=$B$6,6,IF(BI12=$B$7,8,IF(BI12=$B$8,10,IF(BI12=$B$9,12,IF(BI12=$B$10,15,IF(BI12=$B$11,18,IF(BI12=$B$12,25,IF(BI12=$B$13,18,IF(BI12=$B$14,15,IF(BI12=$B$15,12,IF(BI12=$B$16,10,IF(BI12=$B$17,8,IF(BI12=$B$18,6,IF(BI12=$B$19,4,IF(BI12=$B$20,2,IF(BI12=$B$21,1,0))))))))))))))))))</f>
        <v>0</v>
      </c>
      <c r="BQ23" s="40">
        <f>IF(BQ12=$B$4,2,IF(BQ12=$B$5,4,IF(BQ12=$B$6,6,IF(BQ12=$B$7,8,IF(BQ12=$B$8,10,IF(BQ12=$B$9,12,IF(BQ12=$B$10,15,IF(BQ12=$B$11,18,IF(BQ12=$B$12,25,IF(BQ12=$B$13,18,IF(BQ12=$B$14,15,IF(BQ12=$B$15,12,IF(BQ12=$B$16,10,IF(BQ12=$B$17,8,IF(BQ12=$B$18,6,IF(BQ12=$B$19,4,IF(BQ12=$B$20,2,IF(BQ12=$B$21,1,0))))))))))))))))))</f>
        <v>0</v>
      </c>
      <c r="BY23" s="40">
        <f>IF(BY12=$B$4,2,IF(BY12=$B$5,4,IF(BY12=$B$6,6,IF(BY12=$B$7,8,IF(BY12=$B$8,10,IF(BY12=$B$9,12,IF(BY12=$B$10,15,IF(BY12=$B$11,18,IF(BY12=$B$12,25,IF(BY12=$B$13,18,IF(BY12=$B$14,15,IF(BY12=$B$15,12,IF(BY12=$B$16,10,IF(BY12=$B$17,8,IF(BY12=$B$18,6,IF(BY12=$B$19,4,IF(BY12=$B$20,2,IF(BY12=$B$21,1,0))))))))))))))))))</f>
        <v>0</v>
      </c>
      <c r="CG23" s="40">
        <f>IF(CG12=$B$4,2,IF(CG12=$B$5,4,IF(CG12=$B$6,6,IF(CG12=$B$7,8,IF(CG12=$B$8,10,IF(CG12=$B$9,12,IF(CG12=$B$10,15,IF(CG12=$B$11,18,IF(CG12=$B$12,25,IF(CG12=$B$13,18,IF(CG12=$B$14,15,IF(CG12=$B$15,12,IF(CG12=$B$16,10,IF(CG12=$B$17,8,IF(CG12=$B$18,6,IF(CG12=$B$19,4,IF(CG12=$B$20,2,IF(CG12=$B$21,1,0))))))))))))))))))</f>
        <v>0</v>
      </c>
      <c r="CO23" s="40">
        <f>IF(CO12=$B$4,2,IF(CO12=$B$5,4,IF(CO12=$B$6,6,IF(CO12=$B$7,8,IF(CO12=$B$8,10,IF(CO12=$B$9,12,IF(CO12=$B$10,15,IF(CO12=$B$11,18,IF(CO12=$B$12,25,IF(CO12=$B$13,18,IF(CO12=$B$14,15,IF(CO12=$B$15,12,IF(CO12=$B$16,10,IF(CO12=$B$17,8,IF(CO12=$B$18,6,IF(CO12=$B$19,4,IF(CO12=$B$20,2,IF(CO12=$B$21,1,0))))))))))))))))))</f>
        <v>0</v>
      </c>
    </row>
    <row r="24" spans="1:100">
      <c r="B24" s="14" t="s">
        <v>32</v>
      </c>
      <c r="D24" s="40">
        <v>10</v>
      </c>
      <c r="E24" s="40">
        <f>IF(E13=$B$4,1,IF(E13=$B$5,2,IF(E13=$B$6,4,IF(E13=$B$7,6,IF(E13=$B$8,8,IF(E13=$B$9,10,IF(E13=$B$10,12,IF(E13=$B$11,15,IF(E13=$B$12,18,IF(E13=$B$13,25,IF(E13=$B$14,18,IF(E13=$B$15,15,IF(E13=$B$16,12,IF(E13=$B$17,10,IF(E13=$B$18,8,IF(E13=$B$19,6,IF(E13=$B$20,4,IF(E13=$B$21,2,IF(E13=B22,1,0)))))))))))))))))))</f>
        <v>0</v>
      </c>
      <c r="F24" s="40"/>
      <c r="G24" s="40"/>
      <c r="H24" s="40"/>
      <c r="I24" s="40"/>
      <c r="J24" s="40"/>
      <c r="K24" s="40"/>
      <c r="L24" s="40"/>
      <c r="M24" s="40">
        <f>IF(M13=$B$4,1,IF(M13=$B$5,2,IF(M13=$B$6,4,IF(M13=$B$7,6,IF(M13=$B$8,8,IF(M13=$B$9,10,IF(M13=$B$10,12,IF(M13=$B$11,15,IF(M13=$B$12,18,IF(M13=$B$13,25,IF(M13=$B$14,18,IF(M13=$B$15,15,IF(M13=$B$16,12,IF(M13=$B$17,10,IF(M13=$B$18,8,IF(M13=$B$19,6,IF(M13=$B$20,4,IF(M13=$B$21,2,IF(M13=J22,1,0)))))))))))))))))))</f>
        <v>0</v>
      </c>
      <c r="N24" s="40"/>
      <c r="U24" s="40">
        <f>IF(U13=$B$4,1,IF(U13=$B$5,2,IF(U13=$B$6,4,IF(U13=$B$7,6,IF(U13=$B$8,8,IF(U13=$B$9,10,IF(U13=$B$10,12,IF(U13=$B$11,15,IF(U13=$B$12,18,IF(U13=$B$13,25,IF(U13=$B$14,18,IF(U13=$B$15,15,IF(U13=$B$16,12,IF(U13=$B$17,10,IF(U13=$B$18,8,IF(U13=$B$19,6,IF(U13=$B$20,4,IF(U13=$B$21,2,IF(U13=R22,1,0)))))))))))))))))))</f>
        <v>0</v>
      </c>
      <c r="AC24" s="40">
        <f>IF(AC13=$B$4,1,IF(AC13=$B$5,2,IF(AC13=$B$6,4,IF(AC13=$B$7,6,IF(AC13=$B$8,8,IF(AC13=$B$9,10,IF(AC13=$B$10,12,IF(AC13=$B$11,15,IF(AC13=$B$12,18,IF(AC13=$B$13,25,IF(AC13=$B$14,18,IF(AC13=$B$15,15,IF(AC13=$B$16,12,IF(AC13=$B$17,10,IF(AC13=$B$18,8,IF(AC13=$B$19,6,IF(AC13=$B$20,4,IF(AC13=$B$21,2,IF(AC13=Z22,1,0)))))))))))))))))))</f>
        <v>0</v>
      </c>
      <c r="AK24" s="40">
        <f>IF(AK13=$B$4,1,IF(AK13=$B$5,2,IF(AK13=$B$6,4,IF(AK13=$B$7,6,IF(AK13=$B$8,8,IF(AK13=$B$9,10,IF(AK13=$B$10,12,IF(AK13=$B$11,15,IF(AK13=$B$12,18,IF(AK13=$B$13,25,IF(AK13=$B$14,18,IF(AK13=$B$15,15,IF(AK13=$B$16,12,IF(AK13=$B$17,10,IF(AK13=$B$18,8,IF(AK13=$B$19,6,IF(AK13=$B$20,4,IF(AK13=$B$21,2,IF(AK13=AH22,1,0)))))))))))))))))))</f>
        <v>0</v>
      </c>
      <c r="AS24" s="40">
        <f>IF(AS13=$B$4,1,IF(AS13=$B$5,2,IF(AS13=$B$6,4,IF(AS13=$B$7,6,IF(AS13=$B$8,8,IF(AS13=$B$9,10,IF(AS13=$B$10,12,IF(AS13=$B$11,15,IF(AS13=$B$12,18,IF(AS13=$B$13,25,IF(AS13=$B$14,18,IF(AS13=$B$15,15,IF(AS13=$B$16,12,IF(AS13=$B$17,10,IF(AS13=$B$18,8,IF(AS13=$B$19,6,IF(AS13=$B$20,4,IF(AS13=$B$21,2,IF(AS13=AH22,1,0)))))))))))))))))))</f>
        <v>0</v>
      </c>
      <c r="BA24" s="40">
        <f>IF(BA13=$B$4,1,IF(BA13=$B$5,2,IF(BA13=$B$6,4,IF(BA13=$B$7,6,IF(BA13=$B$8,8,IF(BA13=$B$9,10,IF(BA13=$B$10,12,IF(BA13=$B$11,15,IF(BA13=$B$12,18,IF(BA13=$B$13,25,IF(BA13=$B$14,18,IF(BA13=$B$15,15,IF(BA13=$B$16,12,IF(BA13=$B$17,10,IF(BA13=$B$18,8,IF(BA13=$B$19,6,IF(BA13=$B$20,4,IF(BA13=$B$21,2,IF(BA13=AP22,1,0)))))))))))))))))))</f>
        <v>0</v>
      </c>
      <c r="BI24" s="40">
        <f>IF(BI13=$B$4,1,IF(BI13=$B$5,2,IF(BI13=$B$6,4,IF(BI13=$B$7,6,IF(BI13=$B$8,8,IF(BI13=$B$9,10,IF(BI13=$B$10,12,IF(BI13=$B$11,15,IF(BI13=$B$12,18,IF(BI13=$B$13,25,IF(BI13=$B$14,18,IF(BI13=$B$15,15,IF(BI13=$B$16,12,IF(BI13=$B$17,10,IF(BI13=$B$18,8,IF(BI13=$B$19,6,IF(BI13=$B$20,4,IF(BI13=$B$21,2,IF(BI13=BF22,1,0)))))))))))))))))))</f>
        <v>0</v>
      </c>
      <c r="BQ24" s="40">
        <f>IF(BQ13=$B$4,1,IF(BQ13=$B$5,2,IF(BQ13=$B$6,4,IF(BQ13=$B$7,6,IF(BQ13=$B$8,8,IF(BQ13=$B$9,10,IF(BQ13=$B$10,12,IF(BQ13=$B$11,15,IF(BQ13=$B$12,18,IF(BQ13=$B$13,25,IF(BQ13=$B$14,18,IF(BQ13=$B$15,15,IF(BQ13=$B$16,12,IF(BQ13=$B$17,10,IF(BQ13=$B$18,8,IF(BQ13=$B$19,6,IF(BQ13=$B$20,4,IF(BQ13=$B$21,2,IF(BQ13=BN22,1,0)))))))))))))))))))</f>
        <v>0</v>
      </c>
      <c r="BY24" s="40">
        <f>IF(BY13=$B$4,1,IF(BY13=$B$5,2,IF(BY13=$B$6,4,IF(BY13=$B$7,6,IF(BY13=$B$8,8,IF(BY13=$B$9,10,IF(BY13=$B$10,12,IF(BY13=$B$11,15,IF(BY13=$B$12,18,IF(BY13=$B$13,25,IF(BY13=$B$14,18,IF(BY13=$B$15,15,IF(BY13=$B$16,12,IF(BY13=$B$17,10,IF(BY13=$B$18,8,IF(BY13=$B$19,6,IF(BY13=$B$20,4,IF(BY13=$B$21,2,IF(BY13=BV22,1,0)))))))))))))))))))</f>
        <v>0</v>
      </c>
      <c r="CG24" s="40">
        <f>IF(CG13=$B$4,1,IF(CG13=$B$5,2,IF(CG13=$B$6,4,IF(CG13=$B$7,6,IF(CG13=$B$8,8,IF(CG13=$B$9,10,IF(CG13=$B$10,12,IF(CG13=$B$11,15,IF(CG13=$B$12,18,IF(CG13=$B$13,25,IF(CG13=$B$14,18,IF(CG13=$B$15,15,IF(CG13=$B$16,12,IF(CG13=$B$17,10,IF(CG13=$B$18,8,IF(CG13=$B$19,6,IF(CG13=$B$20,4,IF(CG13=$B$21,2,IF(CG13=CD22,1,0)))))))))))))))))))</f>
        <v>0</v>
      </c>
      <c r="CO24" s="40">
        <f>IF(CO13=$B$4,1,IF(CO13=$B$5,2,IF(CO13=$B$6,4,IF(CO13=$B$7,6,IF(CO13=$B$8,8,IF(CO13=$B$9,10,IF(CO13=$B$10,12,IF(CO13=$B$11,15,IF(CO13=$B$12,18,IF(CO13=$B$13,25,IF(CO13=$B$14,18,IF(CO13=$B$15,15,IF(CO13=$B$16,12,IF(CO13=$B$17,10,IF(CO13=$B$18,8,IF(CO13=$B$19,6,IF(CO13=$B$20,4,IF(CO13=$B$21,2,IF(CO13=CL22,1,0)))))))))))))))))))</f>
        <v>0</v>
      </c>
    </row>
    <row r="25" spans="1:100">
      <c r="B25" s="14" t="s">
        <v>33</v>
      </c>
      <c r="D25" s="40" t="s">
        <v>56</v>
      </c>
      <c r="E25" s="40">
        <f>IF(E14=$B$2,10,0)</f>
        <v>0</v>
      </c>
      <c r="F25" s="40"/>
      <c r="G25" s="40"/>
      <c r="H25" s="40"/>
      <c r="I25" s="40"/>
      <c r="J25" s="40"/>
      <c r="K25" s="40"/>
      <c r="L25" s="40"/>
      <c r="M25" s="40">
        <f>IF(M14=$B$2,10,0)</f>
        <v>0</v>
      </c>
      <c r="N25" s="40"/>
      <c r="U25" s="40">
        <f>IF(U14=$B$2,10,0)</f>
        <v>0</v>
      </c>
      <c r="AC25" s="40">
        <f>IF(AC14=$B$2,10,0)</f>
        <v>0</v>
      </c>
      <c r="AK25" s="40">
        <f>IF(AK14=$B$2,10,0)</f>
        <v>0</v>
      </c>
      <c r="AS25" s="40">
        <f>IF(AS14=$B$2,10,0)</f>
        <v>0</v>
      </c>
      <c r="BA25" s="40">
        <f>IF(BA14=$B$2,10,0)</f>
        <v>0</v>
      </c>
      <c r="BI25" s="40">
        <f>IF(BI14=$B$2,10,0)</f>
        <v>0</v>
      </c>
      <c r="BQ25" s="40">
        <f>IF(BQ14=$B$2,10,0)</f>
        <v>0</v>
      </c>
      <c r="BY25" s="40">
        <f>IF(BY14=$B$2,10,0)</f>
        <v>0</v>
      </c>
      <c r="CG25" s="40">
        <f>IF(CG14=$B$2,10,0)</f>
        <v>0</v>
      </c>
      <c r="CO25" s="40">
        <f>IF(CO14=$B$2,10,0)</f>
        <v>0</v>
      </c>
    </row>
    <row r="26" spans="1:100" s="34" customFormat="1">
      <c r="B26" s="35" t="s">
        <v>38</v>
      </c>
    </row>
    <row r="27" spans="1:100">
      <c r="B27" s="14" t="s">
        <v>39</v>
      </c>
      <c r="E27" s="44">
        <f>IF(E3&lt;&gt;"",SUM(E15,E16,E17,E18,E19,E20,E21,E22,E23,E24,E25,E26),"ОШИБКА")</f>
        <v>0</v>
      </c>
      <c r="F27" s="44"/>
      <c r="G27" s="44"/>
      <c r="H27" s="44"/>
      <c r="I27" s="44"/>
      <c r="J27" s="44"/>
      <c r="K27" s="44"/>
      <c r="L27" s="44"/>
      <c r="M27" s="44">
        <f>IF(M3&lt;&gt;"",SUM(M15,M16,M17,M18,M19,M20,M21,M22,M23,M24,M25,M26),"ОШИБКА")</f>
        <v>0</v>
      </c>
      <c r="N27" s="44"/>
      <c r="O27" s="44"/>
      <c r="P27" s="44"/>
      <c r="Q27" s="44"/>
      <c r="R27" s="44"/>
      <c r="S27" s="44"/>
      <c r="T27" s="44"/>
      <c r="U27" s="44">
        <f>IF(U3&lt;&gt;"",SUM(U15,U16,U17,U18,U19,U20,U21,U22,U23,U24,U25,U26),"ОШИБКА")</f>
        <v>0</v>
      </c>
      <c r="V27" s="44"/>
      <c r="W27" s="44"/>
      <c r="X27" s="44"/>
      <c r="Y27" s="44"/>
      <c r="Z27" s="44"/>
      <c r="AA27" s="44"/>
      <c r="AB27" s="44"/>
      <c r="AC27" s="44">
        <f>IF(AC3&lt;&gt;"",SUM(AC15,AC16,AC17,AC18,AC19,AC20,AC21,AC22,AC23,AC24,AC25,AC26),"ОШИБКА")</f>
        <v>0</v>
      </c>
      <c r="AD27" s="44"/>
      <c r="AE27" s="44"/>
      <c r="AF27" s="44"/>
      <c r="AG27" s="44"/>
      <c r="AH27" s="44"/>
      <c r="AI27" s="44"/>
      <c r="AJ27" s="44"/>
      <c r="AK27" s="44">
        <f>IF(AK3&lt;&gt;"",SUM(AK15,AK16,AK17,AK18,AK19,AK20,AK21,AK22,AK23,AK24,AK25,AK26),"ОШИБКА")</f>
        <v>0</v>
      </c>
      <c r="AL27" s="44"/>
      <c r="AM27" s="44"/>
      <c r="AN27" s="44"/>
      <c r="AO27" s="44"/>
      <c r="AP27" s="44"/>
      <c r="AQ27" s="44"/>
      <c r="AR27" s="44"/>
      <c r="AS27" s="44">
        <f>IF(AS3&lt;&gt;"",SUM(AS15,AS16,AS17,AS18,AS19,AS20,AS21,AS22,AS23,AS24,AS25,AS26),"ОШИБКА")</f>
        <v>0</v>
      </c>
      <c r="AT27" s="44"/>
      <c r="AU27" s="44"/>
      <c r="AV27" s="44"/>
      <c r="AW27" s="44"/>
      <c r="AX27" s="44"/>
      <c r="AY27" s="44"/>
      <c r="AZ27" s="44"/>
      <c r="BA27" s="44">
        <f>IF(BA3&lt;&gt;"",SUM(BA15,BA16,BA17,BA18,BA19,BA20,BA21,BA22,BA23,BA24,BA25,BA26),"ОШИБКА")</f>
        <v>0</v>
      </c>
      <c r="BB27" s="44"/>
      <c r="BC27" s="44"/>
      <c r="BD27" s="44"/>
      <c r="BE27" s="44"/>
      <c r="BF27" s="44"/>
      <c r="BG27" s="44"/>
      <c r="BH27" s="44"/>
      <c r="BI27" s="44">
        <f>IF(BI3&lt;&gt;"",SUM(BI15,BI16,BI17,BI18,BI19,BI20,BI21,BI22,BI23,BI24,BI25,BI26),"ОШИБКА")</f>
        <v>0</v>
      </c>
      <c r="BJ27" s="44"/>
      <c r="BK27" s="44"/>
      <c r="BL27" s="44"/>
      <c r="BM27" s="44"/>
      <c r="BN27" s="44"/>
      <c r="BO27" s="44"/>
      <c r="BP27" s="44"/>
      <c r="BQ27" s="44">
        <f>IF(BQ3&lt;&gt;"",SUM(BQ15,BQ16,BQ17,BQ18,BQ19,BQ20,BQ21,BQ22,BQ23,BQ24,BQ25,BQ26),"ОШИБКА")</f>
        <v>0</v>
      </c>
      <c r="BR27" s="44"/>
      <c r="BS27" s="44"/>
      <c r="BT27" s="44"/>
      <c r="BU27" s="44"/>
      <c r="BV27" s="44"/>
      <c r="BW27" s="44"/>
      <c r="BX27" s="44"/>
      <c r="BY27" s="44">
        <f>IF(BY3&lt;&gt;"",SUM(BY15,BY16,BY17,BY18,BY19,BY20,BY21,BY22,BY23,BY24,BY25,BY26),"ОШИБКА")</f>
        <v>0</v>
      </c>
      <c r="BZ27" s="44"/>
      <c r="CA27" s="44"/>
      <c r="CB27" s="44"/>
      <c r="CC27" s="44"/>
      <c r="CD27" s="44"/>
      <c r="CE27" s="44"/>
      <c r="CF27" s="44"/>
      <c r="CG27" s="44">
        <f>IF(CG3&lt;&gt;"",SUM(CG15,CG16,CG17,CG18,CG19,CG20,CG21,CG22,CG23,CG24,CG25,CG26),"ОШИБКА")</f>
        <v>0</v>
      </c>
      <c r="CH27" s="44"/>
      <c r="CI27" s="44"/>
      <c r="CJ27" s="44"/>
      <c r="CK27" s="44"/>
      <c r="CL27" s="44"/>
      <c r="CM27" s="44"/>
      <c r="CN27" s="44"/>
      <c r="CO27" s="44">
        <f>IF(CO3&lt;&gt;"",SUM(CO15,CO16,CO17,CO18,CO19,CO20,CO21,CO22,CO23,CO24,CO25,CO26),"ОШИБКА")</f>
        <v>0</v>
      </c>
      <c r="CP27" s="44"/>
      <c r="CQ27" s="44"/>
      <c r="CR27" s="44"/>
      <c r="CS27" s="44"/>
      <c r="CT27" s="44"/>
      <c r="CU27" s="44"/>
      <c r="CV27" s="44"/>
    </row>
    <row r="28" spans="1:100">
      <c r="B28" s="14" t="s">
        <v>35</v>
      </c>
    </row>
    <row r="29" spans="1:100">
      <c r="B29" s="14" t="s">
        <v>34</v>
      </c>
      <c r="E29" s="36"/>
      <c r="F29" s="37"/>
      <c r="G29" s="37"/>
      <c r="H29" s="37"/>
      <c r="I29" s="37"/>
      <c r="J29" s="37"/>
      <c r="K29" s="37"/>
      <c r="L29" s="37"/>
      <c r="M29" s="36"/>
      <c r="N29" s="37"/>
      <c r="O29" s="37"/>
      <c r="P29" s="37"/>
      <c r="Q29" s="37"/>
      <c r="R29" s="37"/>
      <c r="S29" s="37"/>
      <c r="T29" s="37"/>
      <c r="U29" s="36"/>
      <c r="V29" s="37"/>
      <c r="W29" s="37"/>
      <c r="X29" s="37"/>
      <c r="Y29" s="37"/>
      <c r="Z29" s="37"/>
      <c r="AA29" s="37"/>
      <c r="AB29" s="37"/>
      <c r="AC29" s="36"/>
      <c r="AD29" s="37"/>
      <c r="AE29" s="37"/>
      <c r="AF29" s="37"/>
      <c r="AG29" s="37"/>
      <c r="AH29" s="37"/>
      <c r="AI29" s="37"/>
      <c r="AJ29" s="37"/>
      <c r="AK29" s="36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6"/>
      <c r="BB29" s="37"/>
      <c r="BC29" s="37"/>
      <c r="BD29" s="37"/>
      <c r="BE29" s="37"/>
      <c r="BF29" s="37"/>
      <c r="BG29" s="37"/>
      <c r="BH29" s="37"/>
      <c r="BI29" s="36"/>
      <c r="BJ29" s="37"/>
      <c r="BK29" s="37"/>
      <c r="BL29" s="37"/>
      <c r="BM29" s="37"/>
      <c r="BN29" s="37"/>
      <c r="BO29" s="37"/>
      <c r="BP29" s="37"/>
      <c r="BQ29" s="36"/>
      <c r="BR29" s="37"/>
      <c r="BS29" s="37"/>
      <c r="BT29" s="37"/>
      <c r="BU29" s="37"/>
      <c r="BV29" s="37"/>
      <c r="BW29" s="37"/>
      <c r="BX29" s="37"/>
      <c r="BY29" s="36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</row>
    <row r="30" spans="1:100">
      <c r="B30" s="14" t="s">
        <v>37</v>
      </c>
    </row>
    <row r="31" spans="1:100">
      <c r="B31" s="14" t="s">
        <v>41</v>
      </c>
    </row>
    <row r="32" spans="1:100">
      <c r="B32" s="14" t="s">
        <v>36</v>
      </c>
    </row>
    <row r="33" spans="2:2">
      <c r="B33" s="14" t="s">
        <v>42</v>
      </c>
    </row>
    <row r="34" spans="2:2">
      <c r="B34" s="14" t="s">
        <v>43</v>
      </c>
    </row>
    <row r="35" spans="2:2">
      <c r="B35" s="14" t="s">
        <v>44</v>
      </c>
    </row>
    <row r="36" spans="2:2">
      <c r="B36" s="14" t="s">
        <v>45</v>
      </c>
    </row>
    <row r="37" spans="2:2">
      <c r="B37" s="14" t="s">
        <v>46</v>
      </c>
    </row>
    <row r="38" spans="2:2">
      <c r="B38" s="14" t="s">
        <v>47</v>
      </c>
    </row>
    <row r="39" spans="2:2">
      <c r="B39" s="14" t="s">
        <v>48</v>
      </c>
    </row>
    <row r="40" spans="2:2">
      <c r="B40" s="14" t="s">
        <v>49</v>
      </c>
    </row>
    <row r="41" spans="2:2">
      <c r="B41" s="14" t="s">
        <v>40</v>
      </c>
    </row>
    <row r="42" spans="2:2">
      <c r="B42" s="14" t="s">
        <v>50</v>
      </c>
    </row>
    <row r="43" spans="2:2">
      <c r="B43" s="14" t="s">
        <v>51</v>
      </c>
    </row>
    <row r="44" spans="2:2">
      <c r="B44" s="14" t="s">
        <v>52</v>
      </c>
    </row>
    <row r="45" spans="2:2">
      <c r="B45" s="14" t="s">
        <v>53</v>
      </c>
    </row>
    <row r="46" spans="2:2">
      <c r="B46" s="14" t="s">
        <v>54</v>
      </c>
    </row>
    <row r="47" spans="2:2">
      <c r="B47" s="14" t="s">
        <v>55</v>
      </c>
    </row>
  </sheetData>
  <sheetProtection sheet="1" objects="1" scenarios="1"/>
  <mergeCells count="168">
    <mergeCell ref="E3:L3"/>
    <mergeCell ref="M3:T3"/>
    <mergeCell ref="U3:AB3"/>
    <mergeCell ref="M14:T14"/>
    <mergeCell ref="E9:L9"/>
    <mergeCell ref="E10:L10"/>
    <mergeCell ref="E11:L11"/>
    <mergeCell ref="E12:L12"/>
    <mergeCell ref="E13:L13"/>
    <mergeCell ref="E14:L14"/>
    <mergeCell ref="E4:L4"/>
    <mergeCell ref="E5:L5"/>
    <mergeCell ref="E6:L6"/>
    <mergeCell ref="E7:L7"/>
    <mergeCell ref="E8:L8"/>
    <mergeCell ref="M10:T10"/>
    <mergeCell ref="M11:T11"/>
    <mergeCell ref="M12:T12"/>
    <mergeCell ref="M13:T13"/>
    <mergeCell ref="U10:AB10"/>
    <mergeCell ref="U11:AB11"/>
    <mergeCell ref="U12:AB12"/>
    <mergeCell ref="U13:AB13"/>
    <mergeCell ref="U14:AB14"/>
    <mergeCell ref="AK3:AR3"/>
    <mergeCell ref="BA3:BH3"/>
    <mergeCell ref="BI3:BP3"/>
    <mergeCell ref="M6:T6"/>
    <mergeCell ref="M7:T7"/>
    <mergeCell ref="M8:T8"/>
    <mergeCell ref="M9:T9"/>
    <mergeCell ref="AC3:AJ3"/>
    <mergeCell ref="U6:AB6"/>
    <mergeCell ref="U7:AB7"/>
    <mergeCell ref="U8:AB8"/>
    <mergeCell ref="AC6:AJ6"/>
    <mergeCell ref="U9:AB9"/>
    <mergeCell ref="AK6:AR6"/>
    <mergeCell ref="AK7:AR7"/>
    <mergeCell ref="AK8:AR8"/>
    <mergeCell ref="AK9:AR9"/>
    <mergeCell ref="BA4:BH4"/>
    <mergeCell ref="BA5:BH5"/>
    <mergeCell ref="BA6:BH6"/>
    <mergeCell ref="BA7:BH7"/>
    <mergeCell ref="BA8:BH8"/>
    <mergeCell ref="BA9:BH9"/>
    <mergeCell ref="BI9:BP9"/>
    <mergeCell ref="GG3:GN3"/>
    <mergeCell ref="M4:T4"/>
    <mergeCell ref="M5:T5"/>
    <mergeCell ref="U4:AB4"/>
    <mergeCell ref="U5:AB5"/>
    <mergeCell ref="AC4:AJ4"/>
    <mergeCell ref="AC5:AJ5"/>
    <mergeCell ref="DM3:DT3"/>
    <mergeCell ref="DU3:EB3"/>
    <mergeCell ref="EC3:EJ3"/>
    <mergeCell ref="EK3:ER3"/>
    <mergeCell ref="ES3:EZ3"/>
    <mergeCell ref="FA3:FH3"/>
    <mergeCell ref="BQ3:BX3"/>
    <mergeCell ref="BY3:CF3"/>
    <mergeCell ref="CG3:CN3"/>
    <mergeCell ref="CO3:CV3"/>
    <mergeCell ref="CW3:DD3"/>
    <mergeCell ref="DE3:DL3"/>
    <mergeCell ref="FI3:FP3"/>
    <mergeCell ref="FQ3:FX3"/>
    <mergeCell ref="FY3:GF3"/>
    <mergeCell ref="AK4:AR4"/>
    <mergeCell ref="AK5:AR5"/>
    <mergeCell ref="AK11:AR11"/>
    <mergeCell ref="AK12:AR12"/>
    <mergeCell ref="AK13:AR13"/>
    <mergeCell ref="AC13:AJ13"/>
    <mergeCell ref="AC14:AJ14"/>
    <mergeCell ref="AC7:AJ7"/>
    <mergeCell ref="AC8:AJ8"/>
    <mergeCell ref="AC9:AJ9"/>
    <mergeCell ref="AC10:AJ10"/>
    <mergeCell ref="AC11:AJ11"/>
    <mergeCell ref="AC12:AJ12"/>
    <mergeCell ref="AK14:AR14"/>
    <mergeCell ref="AK10:AR10"/>
    <mergeCell ref="BI10:BP10"/>
    <mergeCell ref="BI11:BP11"/>
    <mergeCell ref="BI12:BP12"/>
    <mergeCell ref="BI13:BP13"/>
    <mergeCell ref="BI14:BP14"/>
    <mergeCell ref="BA10:BH10"/>
    <mergeCell ref="BA11:BH11"/>
    <mergeCell ref="BA12:BH12"/>
    <mergeCell ref="BA13:BH13"/>
    <mergeCell ref="BA14:BH14"/>
    <mergeCell ref="BI4:BP4"/>
    <mergeCell ref="BI5:BP5"/>
    <mergeCell ref="BI6:BP6"/>
    <mergeCell ref="BI7:BP7"/>
    <mergeCell ref="BI8:BP8"/>
    <mergeCell ref="BY4:CF4"/>
    <mergeCell ref="BY5:CF5"/>
    <mergeCell ref="BY6:CF6"/>
    <mergeCell ref="BY7:CF7"/>
    <mergeCell ref="BY8:CF8"/>
    <mergeCell ref="BQ4:BX4"/>
    <mergeCell ref="BQ5:BX5"/>
    <mergeCell ref="BQ6:BX6"/>
    <mergeCell ref="BQ7:BX7"/>
    <mergeCell ref="BQ8:BX8"/>
    <mergeCell ref="BY9:CF9"/>
    <mergeCell ref="BY10:CF10"/>
    <mergeCell ref="BY11:CF11"/>
    <mergeCell ref="BY12:CF12"/>
    <mergeCell ref="BY13:CF13"/>
    <mergeCell ref="BY14:CF14"/>
    <mergeCell ref="BQ10:BX10"/>
    <mergeCell ref="BQ11:BX11"/>
    <mergeCell ref="BQ12:BX12"/>
    <mergeCell ref="BQ13:BX13"/>
    <mergeCell ref="BQ14:BX14"/>
    <mergeCell ref="BQ9:BX9"/>
    <mergeCell ref="BA27:BH27"/>
    <mergeCell ref="BI27:BP27"/>
    <mergeCell ref="BQ27:BX27"/>
    <mergeCell ref="BY27:CF27"/>
    <mergeCell ref="E27:L27"/>
    <mergeCell ref="M27:T27"/>
    <mergeCell ref="U27:AB27"/>
    <mergeCell ref="AC27:AJ27"/>
    <mergeCell ref="AK27:AR27"/>
    <mergeCell ref="AS12:AZ12"/>
    <mergeCell ref="AS13:AZ13"/>
    <mergeCell ref="AS14:AZ14"/>
    <mergeCell ref="AS27:AZ27"/>
    <mergeCell ref="AS3:AZ3"/>
    <mergeCell ref="AS4:AZ4"/>
    <mergeCell ref="AS5:AZ5"/>
    <mergeCell ref="AS6:AZ6"/>
    <mergeCell ref="AS7:AZ7"/>
    <mergeCell ref="AS8:AZ8"/>
    <mergeCell ref="AS9:AZ9"/>
    <mergeCell ref="AS10:AZ10"/>
    <mergeCell ref="AS11:AZ11"/>
    <mergeCell ref="CG4:CN4"/>
    <mergeCell ref="CO4:CV4"/>
    <mergeCell ref="CG5:CN5"/>
    <mergeCell ref="CG6:CN6"/>
    <mergeCell ref="CG7:CN7"/>
    <mergeCell ref="CG8:CN8"/>
    <mergeCell ref="CG9:CN9"/>
    <mergeCell ref="CG10:CN10"/>
    <mergeCell ref="CG11:CN11"/>
    <mergeCell ref="CG27:CN27"/>
    <mergeCell ref="CO27:CV27"/>
    <mergeCell ref="CG12:CN12"/>
    <mergeCell ref="CG13:CN13"/>
    <mergeCell ref="CG14:CN14"/>
    <mergeCell ref="CO5:CV5"/>
    <mergeCell ref="CO6:CV6"/>
    <mergeCell ref="CO7:CV7"/>
    <mergeCell ref="CO8:CV8"/>
    <mergeCell ref="CO9:CV9"/>
    <mergeCell ref="CO10:CV10"/>
    <mergeCell ref="CO11:CV11"/>
    <mergeCell ref="CO12:CV12"/>
    <mergeCell ref="CO13:CV13"/>
    <mergeCell ref="CO14:CV14"/>
  </mergeCells>
  <dataValidations count="1">
    <dataValidation type="list" allowBlank="1" showInputMessage="1" showErrorMessage="1" sqref="B2 B4:B22">
      <formula1>$B$23:$B$47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13"/>
  <sheetViews>
    <sheetView workbookViewId="0">
      <selection activeCell="I17" sqref="I17"/>
    </sheetView>
  </sheetViews>
  <sheetFormatPr defaultRowHeight="15"/>
  <cols>
    <col min="1" max="1" width="2.85546875" style="14" customWidth="1"/>
    <col min="2" max="2" width="5" style="18" customWidth="1"/>
    <col min="3" max="3" width="28.5703125" style="14" customWidth="1"/>
    <col min="4" max="4" width="9.140625" style="18" hidden="1" customWidth="1"/>
    <col min="5" max="5" width="9.140625" style="40" customWidth="1"/>
    <col min="6" max="7" width="9.140625" style="18"/>
    <col min="8" max="8" width="9.140625" style="14"/>
    <col min="9" max="9" width="4.85546875" style="18" customWidth="1"/>
    <col min="10" max="10" width="21.42578125" style="14" customWidth="1"/>
    <col min="11" max="12" width="3.5703125" style="18" customWidth="1"/>
    <col min="13" max="13" width="9.140625" style="18"/>
    <col min="14" max="16384" width="9.140625" style="14"/>
  </cols>
  <sheetData>
    <row r="1" spans="2:13">
      <c r="E1" s="18" t="s">
        <v>63</v>
      </c>
      <c r="F1" s="18" t="s">
        <v>58</v>
      </c>
      <c r="G1" s="18" t="s">
        <v>64</v>
      </c>
    </row>
    <row r="2" spans="2:13">
      <c r="B2" s="18">
        <v>1</v>
      </c>
      <c r="C2" s="19" t="str">
        <f>Расчет!E3</f>
        <v>IMAGINE</v>
      </c>
      <c r="D2" s="18">
        <f>Расчет!E27</f>
        <v>0</v>
      </c>
      <c r="E2" s="40">
        <f>SUMIF(D2,"&gt;0",D2)</f>
        <v>0</v>
      </c>
      <c r="F2" s="18">
        <f>RANK(E2,$E$2:$E$13,0)</f>
        <v>1</v>
      </c>
      <c r="G2" s="18">
        <f>IF(F2=1,10,IF(F2=2,8,IF(F2=3,6,IF(F2=4,5,IF(F2=5,4,IF(F2=6,3,IF(F2=7,2,IF(F2=8,1,0))))))))</f>
        <v>10</v>
      </c>
      <c r="I2" s="18">
        <v>1</v>
      </c>
      <c r="J2" s="14" t="s">
        <v>59</v>
      </c>
      <c r="K2" s="18">
        <f>INDEX($G$2:$G$13,MATCH("Математик",$C$2:$C$13,0))</f>
        <v>10</v>
      </c>
      <c r="L2" s="18">
        <f>INDEX($G$2:$G$13,MATCH("phenyx",$C$2:$C$13,0))</f>
        <v>10</v>
      </c>
      <c r="M2" s="18">
        <f>SUMIF(K2:L2,"&gt;0",K2:L2)</f>
        <v>20</v>
      </c>
    </row>
    <row r="3" spans="2:13">
      <c r="B3" s="18">
        <v>2</v>
      </c>
      <c r="C3" s="19" t="str">
        <f>Расчет!M3</f>
        <v>сухОФрукт</v>
      </c>
      <c r="D3" s="18">
        <f>Расчет!M27</f>
        <v>0</v>
      </c>
      <c r="E3" s="40">
        <f t="shared" ref="E3:E10" si="0">SUMIF(D3,"&gt;0",D3)</f>
        <v>0</v>
      </c>
      <c r="F3" s="18">
        <f t="shared" ref="F3:F13" si="1">RANK(E3,$E$2:$E$13,0)</f>
        <v>1</v>
      </c>
      <c r="G3" s="18">
        <f>IF(F3=1,10,IF(F3=2,8,IF(F3=3,6,IF(F3=4,5,IF(F3=5,4,IF(F3=6,3,IF(F3=7,2,IF(F3=8,1,0))))))))</f>
        <v>10</v>
      </c>
      <c r="I3" s="18">
        <v>2</v>
      </c>
      <c r="J3" s="14" t="s">
        <v>60</v>
      </c>
      <c r="K3" s="18">
        <f>INDEX($G$2:$G$13,MATCH("kibic",$C$2:$C$13,0))</f>
        <v>10</v>
      </c>
      <c r="L3" s="18">
        <f>INDEX($G$2:$G$13,MATCH("Петя1979",$C$2:$C$13,0))</f>
        <v>10</v>
      </c>
      <c r="M3" s="18">
        <f t="shared" ref="M3:M7" si="2">SUMIF(K3:L3,"&gt;0",K3:L3)</f>
        <v>20</v>
      </c>
    </row>
    <row r="4" spans="2:13">
      <c r="B4" s="18">
        <v>3</v>
      </c>
      <c r="C4" s="19" t="str">
        <f>Расчет!U3</f>
        <v>Математик</v>
      </c>
      <c r="D4" s="18">
        <f>Расчет!U27</f>
        <v>0</v>
      </c>
      <c r="E4" s="40">
        <f t="shared" si="0"/>
        <v>0</v>
      </c>
      <c r="F4" s="18">
        <f t="shared" si="1"/>
        <v>1</v>
      </c>
      <c r="G4" s="18">
        <f t="shared" ref="G4:G13" si="3">IF(F4=1,10,IF(F4=2,8,IF(F4=3,6,IF(F4=4,5,IF(F4=5,4,IF(F4=6,3,IF(F4=7,2,IF(F4=8,1,0))))))))</f>
        <v>10</v>
      </c>
      <c r="I4" s="18">
        <v>3</v>
      </c>
      <c r="J4" s="14" t="s">
        <v>61</v>
      </c>
      <c r="K4" s="18">
        <f>INDEX($G$2:$G$13,MATCH("сухОФрукт",$C$2:$C$13,0))</f>
        <v>10</v>
      </c>
      <c r="L4" s="18">
        <f>INDEX($G$2:$G$13,MATCH("IMAGINE",$C$2:$C$13,0))</f>
        <v>10</v>
      </c>
      <c r="M4" s="18">
        <f t="shared" si="2"/>
        <v>20</v>
      </c>
    </row>
    <row r="5" spans="2:13">
      <c r="B5" s="18">
        <v>4</v>
      </c>
      <c r="C5" s="19" t="str">
        <f>Расчет!AC3</f>
        <v>Петя1979</v>
      </c>
      <c r="D5" s="18">
        <f>Расчет!AC27</f>
        <v>0</v>
      </c>
      <c r="E5" s="40">
        <f t="shared" si="0"/>
        <v>0</v>
      </c>
      <c r="F5" s="18">
        <f t="shared" si="1"/>
        <v>1</v>
      </c>
      <c r="G5" s="18">
        <f t="shared" si="3"/>
        <v>10</v>
      </c>
      <c r="I5" s="18">
        <v>4</v>
      </c>
      <c r="J5" s="14" t="s">
        <v>120</v>
      </c>
      <c r="K5" s="18">
        <f>INDEX($G$2:$G$13,MATCH("SERG68",$C$2:$C$13,0))</f>
        <v>10</v>
      </c>
      <c r="L5" s="18">
        <f>INDEX($G$2:$G$13,MATCH("sass1954",$C$2:$C$13,0))</f>
        <v>10</v>
      </c>
      <c r="M5" s="18">
        <f t="shared" si="2"/>
        <v>20</v>
      </c>
    </row>
    <row r="6" spans="2:13">
      <c r="B6" s="18">
        <v>5</v>
      </c>
      <c r="C6" s="19" t="str">
        <f>Расчет!AK3</f>
        <v>kibic</v>
      </c>
      <c r="D6" s="18">
        <f>Расчет!AK27</f>
        <v>0</v>
      </c>
      <c r="E6" s="40">
        <f t="shared" si="0"/>
        <v>0</v>
      </c>
      <c r="F6" s="18">
        <f t="shared" si="1"/>
        <v>1</v>
      </c>
      <c r="G6" s="18">
        <f t="shared" si="3"/>
        <v>10</v>
      </c>
      <c r="I6" s="18">
        <v>5</v>
      </c>
      <c r="J6" s="14" t="s">
        <v>119</v>
      </c>
      <c r="K6" s="18">
        <f>INDEX($G$2:$G$13,MATCH("semeniuk",$C$2:$C$13,0))</f>
        <v>10</v>
      </c>
      <c r="L6" s="18">
        <f>INDEX($G$2:$G$13,MATCH("Irishka",$C$2:$C$13,0))</f>
        <v>10</v>
      </c>
      <c r="M6" s="18">
        <f t="shared" si="2"/>
        <v>20</v>
      </c>
    </row>
    <row r="7" spans="2:13">
      <c r="B7" s="18">
        <v>6</v>
      </c>
      <c r="C7" s="19" t="str">
        <f>Расчет!AS3</f>
        <v>Accrington</v>
      </c>
      <c r="D7" s="18">
        <f>Расчет!AS27</f>
        <v>0</v>
      </c>
      <c r="E7" s="40">
        <f t="shared" si="0"/>
        <v>0</v>
      </c>
      <c r="F7" s="18">
        <f t="shared" si="1"/>
        <v>1</v>
      </c>
      <c r="G7" s="18">
        <f t="shared" si="3"/>
        <v>10</v>
      </c>
      <c r="I7" s="18">
        <v>6</v>
      </c>
      <c r="J7" s="14" t="s">
        <v>129</v>
      </c>
      <c r="K7" s="18">
        <f>INDEX($G$2:$G$13,MATCH("Oksi_f",$C$2:$C$13,0))</f>
        <v>10</v>
      </c>
      <c r="L7" s="18">
        <f>INDEX($G$2:$G$13,MATCH("Accrington",$C$2:$C$13,0))</f>
        <v>10</v>
      </c>
      <c r="M7" s="18">
        <f t="shared" si="2"/>
        <v>20</v>
      </c>
    </row>
    <row r="8" spans="2:13">
      <c r="B8" s="18">
        <v>7</v>
      </c>
      <c r="C8" s="19" t="str">
        <f>Расчет!BA3</f>
        <v>SERG68</v>
      </c>
      <c r="D8" s="18">
        <f>Расчет!BA27</f>
        <v>0</v>
      </c>
      <c r="E8" s="40">
        <f t="shared" si="0"/>
        <v>0</v>
      </c>
      <c r="F8" s="18">
        <f t="shared" si="1"/>
        <v>1</v>
      </c>
      <c r="G8" s="18">
        <f t="shared" si="3"/>
        <v>10</v>
      </c>
    </row>
    <row r="9" spans="2:13">
      <c r="B9" s="18">
        <v>8</v>
      </c>
      <c r="C9" s="19" t="str">
        <f>Расчет!BI3</f>
        <v>Oksi_f</v>
      </c>
      <c r="D9" s="18">
        <f>Расчет!BI27</f>
        <v>0</v>
      </c>
      <c r="E9" s="40">
        <f t="shared" si="0"/>
        <v>0</v>
      </c>
      <c r="F9" s="18">
        <f t="shared" si="1"/>
        <v>1</v>
      </c>
      <c r="G9" s="18">
        <f t="shared" si="3"/>
        <v>10</v>
      </c>
    </row>
    <row r="10" spans="2:13">
      <c r="B10" s="18">
        <v>9</v>
      </c>
      <c r="C10" s="19" t="str">
        <f>Расчет!BQ3</f>
        <v>semeniuk</v>
      </c>
      <c r="D10" s="18">
        <f>Расчет!BQ27</f>
        <v>0</v>
      </c>
      <c r="E10" s="40">
        <f t="shared" si="0"/>
        <v>0</v>
      </c>
      <c r="F10" s="18">
        <f t="shared" si="1"/>
        <v>1</v>
      </c>
      <c r="G10" s="18">
        <f t="shared" si="3"/>
        <v>10</v>
      </c>
    </row>
    <row r="11" spans="2:13">
      <c r="B11" s="18">
        <v>10</v>
      </c>
      <c r="C11" s="19" t="str">
        <f>Расчет!BY3</f>
        <v>Irishka</v>
      </c>
      <c r="D11" s="18">
        <f>Расчет!BY27</f>
        <v>0</v>
      </c>
      <c r="E11" s="40">
        <f>SUMIF(D11,"&gt;0",D11)</f>
        <v>0</v>
      </c>
      <c r="F11" s="18">
        <f t="shared" si="1"/>
        <v>1</v>
      </c>
      <c r="G11" s="18">
        <f t="shared" si="3"/>
        <v>10</v>
      </c>
    </row>
    <row r="12" spans="2:13">
      <c r="B12" s="18">
        <v>11</v>
      </c>
      <c r="C12" s="14" t="str">
        <f>Расчет!CG3</f>
        <v>sass1954</v>
      </c>
      <c r="D12" s="18">
        <f>Расчет!CG27</f>
        <v>0</v>
      </c>
      <c r="E12" s="40">
        <f>SUMIF(D12,"&gt;0",D12)</f>
        <v>0</v>
      </c>
      <c r="F12" s="18">
        <f t="shared" si="1"/>
        <v>1</v>
      </c>
      <c r="G12" s="18">
        <f t="shared" si="3"/>
        <v>10</v>
      </c>
    </row>
    <row r="13" spans="2:13">
      <c r="B13" s="18">
        <v>12</v>
      </c>
      <c r="C13" s="14" t="str">
        <f>Расчет!CO3</f>
        <v>phenyx</v>
      </c>
      <c r="D13" s="18">
        <f>Расчет!CO27</f>
        <v>0</v>
      </c>
      <c r="E13" s="40">
        <f t="shared" ref="E13" si="4">SUMIF(D13,"&gt;0",D13)</f>
        <v>0</v>
      </c>
      <c r="F13" s="18">
        <f t="shared" si="1"/>
        <v>1</v>
      </c>
      <c r="G13" s="18">
        <f t="shared" si="3"/>
        <v>10</v>
      </c>
    </row>
  </sheetData>
  <sortState ref="B2:G11">
    <sortCondition ref="B2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BA43"/>
  <sheetViews>
    <sheetView topLeftCell="A10" workbookViewId="0">
      <selection activeCell="C18" sqref="C18"/>
    </sheetView>
  </sheetViews>
  <sheetFormatPr defaultRowHeight="15"/>
  <cols>
    <col min="1" max="1" width="2.85546875" style="25" customWidth="1"/>
    <col min="2" max="2" width="4.28515625" style="24" customWidth="1"/>
    <col min="3" max="3" width="9.140625" style="25"/>
    <col min="4" max="4" width="17.85546875" style="26" customWidth="1"/>
    <col min="5" max="5" width="17.85546875" style="25" customWidth="1"/>
    <col min="6" max="6" width="7.140625" style="24" customWidth="1"/>
    <col min="7" max="24" width="4.28515625" style="27" customWidth="1"/>
    <col min="25" max="52" width="4.28515625" style="25" customWidth="1"/>
    <col min="53" max="16384" width="9.140625" style="25"/>
  </cols>
  <sheetData>
    <row r="2" spans="2:53" s="22" customFormat="1" ht="28.5">
      <c r="G2" s="22" t="s">
        <v>65</v>
      </c>
      <c r="H2" s="22" t="s">
        <v>66</v>
      </c>
      <c r="I2" s="22" t="s">
        <v>67</v>
      </c>
      <c r="J2" s="23" t="s">
        <v>83</v>
      </c>
      <c r="K2" s="22" t="s">
        <v>84</v>
      </c>
      <c r="L2" s="22" t="s">
        <v>85</v>
      </c>
      <c r="M2" s="22" t="s">
        <v>86</v>
      </c>
      <c r="N2" s="22" t="s">
        <v>87</v>
      </c>
      <c r="O2" s="22" t="s">
        <v>88</v>
      </c>
      <c r="P2" s="22" t="s">
        <v>89</v>
      </c>
      <c r="Q2" s="22" t="s">
        <v>90</v>
      </c>
      <c r="R2" s="22" t="s">
        <v>91</v>
      </c>
      <c r="S2" s="22" t="s">
        <v>92</v>
      </c>
      <c r="T2" s="22" t="s">
        <v>93</v>
      </c>
      <c r="U2" s="22" t="s">
        <v>94</v>
      </c>
      <c r="V2" s="22" t="s">
        <v>95</v>
      </c>
      <c r="W2" s="22" t="s">
        <v>96</v>
      </c>
      <c r="X2" s="22" t="s">
        <v>97</v>
      </c>
    </row>
    <row r="3" spans="2:53">
      <c r="B3" s="24">
        <f t="shared" ref="B3:B14" si="0">RANK(F3,$F$3:$F$14)</f>
        <v>1</v>
      </c>
      <c r="C3" s="25" t="s">
        <v>102</v>
      </c>
      <c r="D3" s="26" t="s">
        <v>30</v>
      </c>
      <c r="E3" s="25" t="s">
        <v>107</v>
      </c>
      <c r="F3" s="24">
        <f t="shared" ref="F3:F14" si="1">SUMIF(G3:X3,"&gt;0",G3:X3)</f>
        <v>10</v>
      </c>
      <c r="G3" s="27">
        <f>INDEX(Итог!$G$2:$G$13,MATCH("Математик",Итог!$C$2:$C$13,0))</f>
        <v>10</v>
      </c>
    </row>
    <row r="4" spans="2:53">
      <c r="B4" s="24">
        <f t="shared" si="0"/>
        <v>1</v>
      </c>
      <c r="C4" s="25" t="s">
        <v>133</v>
      </c>
      <c r="D4" s="26" t="s">
        <v>131</v>
      </c>
      <c r="E4" s="25" t="s">
        <v>134</v>
      </c>
      <c r="F4" s="24">
        <f t="shared" si="1"/>
        <v>10</v>
      </c>
      <c r="G4" s="27">
        <f>INDEX(Итог!$G$2:$G$13,MATCH("Accrington",Итог!$C$2:$C$13,0))</f>
        <v>10</v>
      </c>
    </row>
    <row r="5" spans="2:53">
      <c r="B5" s="24">
        <f t="shared" si="0"/>
        <v>1</v>
      </c>
      <c r="C5" s="25" t="s">
        <v>101</v>
      </c>
      <c r="D5" s="26" t="s">
        <v>62</v>
      </c>
      <c r="E5" s="25" t="s">
        <v>107</v>
      </c>
      <c r="F5" s="24">
        <f t="shared" si="1"/>
        <v>10</v>
      </c>
      <c r="G5" s="27">
        <f>INDEX(Итог!$G$2:$G$13,MATCH("phenyx",Итог!$C$2:$C$13,0))</f>
        <v>10</v>
      </c>
    </row>
    <row r="6" spans="2:53" s="28" customFormat="1">
      <c r="B6" s="24">
        <f t="shared" si="0"/>
        <v>1</v>
      </c>
      <c r="C6" s="25" t="s">
        <v>114</v>
      </c>
      <c r="D6" s="26" t="s">
        <v>68</v>
      </c>
      <c r="E6" s="25" t="s">
        <v>115</v>
      </c>
      <c r="F6" s="24">
        <f t="shared" si="1"/>
        <v>10</v>
      </c>
      <c r="G6" s="27">
        <f>INDEX(Итог!$G$2:$G$13,MATCH("semeniuk",Итог!$C$2:$C$13,0))</f>
        <v>10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2:53">
      <c r="B7" s="24">
        <f t="shared" si="0"/>
        <v>1</v>
      </c>
      <c r="C7" s="25" t="s">
        <v>99</v>
      </c>
      <c r="D7" s="26" t="s">
        <v>70</v>
      </c>
      <c r="E7" s="25" t="s">
        <v>106</v>
      </c>
      <c r="F7" s="24">
        <f t="shared" si="1"/>
        <v>10</v>
      </c>
      <c r="G7" s="27">
        <f>INDEX(Итог!$G$2:$G$13,MATCH("IMAGINE",Итог!$C$2:$C$13,0))</f>
        <v>10</v>
      </c>
    </row>
    <row r="8" spans="2:53">
      <c r="B8" s="24">
        <f t="shared" si="0"/>
        <v>1</v>
      </c>
      <c r="C8" s="25" t="s">
        <v>113</v>
      </c>
      <c r="D8" s="30" t="s">
        <v>72</v>
      </c>
      <c r="E8" s="25" t="s">
        <v>116</v>
      </c>
      <c r="F8" s="24">
        <f t="shared" si="1"/>
        <v>10</v>
      </c>
      <c r="G8" s="27">
        <f>INDEX(Итог!$G$2:$G$13,MATCH("SERG68",Итог!$C$2:$C$13,0))</f>
        <v>10</v>
      </c>
    </row>
    <row r="9" spans="2:53">
      <c r="B9" s="24">
        <f t="shared" si="0"/>
        <v>1</v>
      </c>
      <c r="C9" s="25" t="s">
        <v>104</v>
      </c>
      <c r="D9" s="26" t="s">
        <v>69</v>
      </c>
      <c r="E9" s="25" t="s">
        <v>106</v>
      </c>
      <c r="F9" s="24">
        <f t="shared" si="1"/>
        <v>10</v>
      </c>
      <c r="G9" s="27">
        <f>INDEX(Итог!$G$2:$G$13,MATCH("сухОФрукт",Итог!$C$2:$C$13,0))</f>
        <v>10</v>
      </c>
    </row>
    <row r="10" spans="2:53">
      <c r="B10" s="24">
        <f t="shared" si="0"/>
        <v>1</v>
      </c>
      <c r="C10" s="25" t="s">
        <v>132</v>
      </c>
      <c r="D10" s="26" t="s">
        <v>130</v>
      </c>
      <c r="E10" s="25" t="s">
        <v>134</v>
      </c>
      <c r="F10" s="24">
        <f t="shared" si="1"/>
        <v>10</v>
      </c>
      <c r="G10" s="27">
        <f>INDEX(Итог!$G$2:$G$13,MATCH("Oksi_f",Итог!$C$2:$C$13,0))</f>
        <v>10</v>
      </c>
    </row>
    <row r="11" spans="2:53">
      <c r="B11" s="24">
        <f t="shared" si="0"/>
        <v>1</v>
      </c>
      <c r="C11" s="25" t="s">
        <v>111</v>
      </c>
      <c r="D11" s="26" t="s">
        <v>110</v>
      </c>
      <c r="E11" s="25" t="s">
        <v>115</v>
      </c>
      <c r="F11" s="24">
        <f t="shared" si="1"/>
        <v>10</v>
      </c>
      <c r="G11" s="27">
        <f>INDEX(Итог!$G$2:$G$13,MATCH("Irishka",Итог!$C$2:$C$13,0))</f>
        <v>10</v>
      </c>
    </row>
    <row r="12" spans="2:53">
      <c r="B12" s="24">
        <f t="shared" si="0"/>
        <v>1</v>
      </c>
      <c r="C12" s="25" t="s">
        <v>100</v>
      </c>
      <c r="D12" s="26" t="s">
        <v>71</v>
      </c>
      <c r="E12" s="25" t="s">
        <v>105</v>
      </c>
      <c r="F12" s="24">
        <f t="shared" si="1"/>
        <v>10</v>
      </c>
      <c r="G12" s="27">
        <f>INDEX(Итог!$G$2:$G$13,MATCH("kibic",Итог!$C$2:$C$13,0))</f>
        <v>10</v>
      </c>
    </row>
    <row r="13" spans="2:53">
      <c r="B13" s="24">
        <f t="shared" si="0"/>
        <v>1</v>
      </c>
      <c r="C13" s="38" t="s">
        <v>112</v>
      </c>
      <c r="D13" s="26" t="s">
        <v>73</v>
      </c>
      <c r="E13" s="38" t="s">
        <v>116</v>
      </c>
      <c r="F13" s="24">
        <f t="shared" si="1"/>
        <v>10</v>
      </c>
      <c r="G13" s="27">
        <f>INDEX(Итог!$G$2:$G$13,MATCH("sass1954",Итог!$C$2:$C$13,0))</f>
        <v>10</v>
      </c>
    </row>
    <row r="14" spans="2:53">
      <c r="B14" s="24">
        <f t="shared" si="0"/>
        <v>1</v>
      </c>
      <c r="C14" s="25" t="s">
        <v>103</v>
      </c>
      <c r="D14" s="26" t="s">
        <v>74</v>
      </c>
      <c r="E14" s="25" t="s">
        <v>105</v>
      </c>
      <c r="F14" s="24">
        <f t="shared" si="1"/>
        <v>10</v>
      </c>
      <c r="G14" s="27">
        <f>INDEX(Итог!$G$2:$G$13,MATCH("Петя1979",Итог!$C$2:$C$13,0))</f>
        <v>10</v>
      </c>
    </row>
    <row r="15" spans="2:53" s="22" customFormat="1" ht="36.75">
      <c r="H15" s="22" t="s">
        <v>58</v>
      </c>
      <c r="J15" s="22" t="s">
        <v>77</v>
      </c>
      <c r="L15" s="22" t="s">
        <v>78</v>
      </c>
      <c r="N15" s="22" t="s">
        <v>80</v>
      </c>
      <c r="P15" s="22" t="s">
        <v>81</v>
      </c>
      <c r="R15" s="22" t="s">
        <v>65</v>
      </c>
      <c r="T15" s="22" t="s">
        <v>66</v>
      </c>
      <c r="V15" s="22" t="s">
        <v>67</v>
      </c>
      <c r="X15" s="23" t="s">
        <v>83</v>
      </c>
      <c r="Z15" s="22" t="s">
        <v>84</v>
      </c>
      <c r="AB15" s="22" t="s">
        <v>85</v>
      </c>
      <c r="AD15" s="22" t="s">
        <v>86</v>
      </c>
      <c r="AF15" s="22" t="s">
        <v>87</v>
      </c>
      <c r="AH15" s="22" t="s">
        <v>88</v>
      </c>
      <c r="AJ15" s="22" t="s">
        <v>89</v>
      </c>
      <c r="AL15" s="22" t="s">
        <v>90</v>
      </c>
      <c r="AN15" s="22" t="s">
        <v>91</v>
      </c>
      <c r="AP15" s="22" t="s">
        <v>92</v>
      </c>
      <c r="AR15" s="22" t="s">
        <v>93</v>
      </c>
      <c r="AT15" s="22" t="s">
        <v>94</v>
      </c>
      <c r="AV15" s="22" t="s">
        <v>95</v>
      </c>
      <c r="AX15" s="22" t="s">
        <v>96</v>
      </c>
      <c r="AZ15" s="22" t="s">
        <v>97</v>
      </c>
    </row>
    <row r="16" spans="2:53" s="28" customFormat="1">
      <c r="B16" s="31"/>
      <c r="D16" s="31"/>
      <c r="F16" s="31"/>
      <c r="G16" s="32" t="s">
        <v>75</v>
      </c>
      <c r="H16" s="33">
        <f t="shared" ref="H16:H25" si="2">B3</f>
        <v>1</v>
      </c>
      <c r="I16" s="28" t="s">
        <v>76</v>
      </c>
      <c r="J16" s="33" t="str">
        <f t="shared" ref="J16:J25" si="3">C3</f>
        <v>&lt;img src="helms/1alonso_ferrari.gif"&gt;</v>
      </c>
      <c r="K16" s="28" t="s">
        <v>79</v>
      </c>
      <c r="L16" s="33" t="str">
        <f t="shared" ref="L16:L25" si="4">D3</f>
        <v>Математик</v>
      </c>
      <c r="M16" s="28" t="s">
        <v>108</v>
      </c>
      <c r="N16" s="33" t="str">
        <f>E3</f>
        <v>&lt;img src="teams/ferrari.jpg"&gt;</v>
      </c>
      <c r="O16" s="28" t="s">
        <v>109</v>
      </c>
      <c r="P16" s="33">
        <f t="shared" ref="P16:P25" si="5">F3</f>
        <v>10</v>
      </c>
      <c r="Q16" s="28" t="s">
        <v>82</v>
      </c>
      <c r="R16" s="33">
        <f>G3</f>
        <v>10</v>
      </c>
      <c r="S16" s="28" t="s">
        <v>82</v>
      </c>
      <c r="T16" s="33">
        <f t="shared" ref="T16:T25" si="6">H3</f>
        <v>0</v>
      </c>
      <c r="U16" s="28" t="s">
        <v>82</v>
      </c>
      <c r="V16" s="33">
        <f t="shared" ref="V16:V25" si="7">I3</f>
        <v>0</v>
      </c>
      <c r="W16" s="28" t="s">
        <v>82</v>
      </c>
      <c r="X16" s="33">
        <f t="shared" ref="X16:X25" si="8">J3</f>
        <v>0</v>
      </c>
      <c r="Y16" s="28" t="s">
        <v>82</v>
      </c>
      <c r="Z16" s="33">
        <f t="shared" ref="Z16:Z25" si="9">K3</f>
        <v>0</v>
      </c>
      <c r="AA16" s="28" t="s">
        <v>82</v>
      </c>
      <c r="AB16" s="33">
        <f t="shared" ref="AB16:AB25" si="10">L3</f>
        <v>0</v>
      </c>
      <c r="AC16" s="28" t="s">
        <v>82</v>
      </c>
      <c r="AD16" s="33">
        <f t="shared" ref="AD16:AD25" si="11">M3</f>
        <v>0</v>
      </c>
      <c r="AE16" s="28" t="s">
        <v>82</v>
      </c>
      <c r="AF16" s="33">
        <f t="shared" ref="AF16:AF25" si="12">N3</f>
        <v>0</v>
      </c>
      <c r="AG16" s="28" t="s">
        <v>82</v>
      </c>
      <c r="AH16" s="33">
        <f t="shared" ref="AH16:AH25" si="13">O3</f>
        <v>0</v>
      </c>
      <c r="AI16" s="28" t="s">
        <v>82</v>
      </c>
      <c r="AJ16" s="33">
        <f t="shared" ref="AJ16:AJ25" si="14">P3</f>
        <v>0</v>
      </c>
      <c r="AK16" s="28" t="s">
        <v>82</v>
      </c>
      <c r="AL16" s="33">
        <f t="shared" ref="AL16:AL25" si="15">Q3</f>
        <v>0</v>
      </c>
      <c r="AM16" s="28" t="s">
        <v>82</v>
      </c>
      <c r="AN16" s="33">
        <f t="shared" ref="AN16:AN25" si="16">R3</f>
        <v>0</v>
      </c>
      <c r="AO16" s="28" t="s">
        <v>82</v>
      </c>
      <c r="AP16" s="33">
        <f t="shared" ref="AP16:AP25" si="17">S3</f>
        <v>0</v>
      </c>
      <c r="AQ16" s="28" t="s">
        <v>82</v>
      </c>
      <c r="AR16" s="33">
        <f t="shared" ref="AR16:AR25" si="18">T3</f>
        <v>0</v>
      </c>
      <c r="AS16" s="28" t="s">
        <v>82</v>
      </c>
      <c r="AT16" s="33">
        <f t="shared" ref="AT16:AT25" si="19">U3</f>
        <v>0</v>
      </c>
      <c r="AU16" s="28" t="s">
        <v>82</v>
      </c>
      <c r="AV16" s="33">
        <f t="shared" ref="AV16:AV25" si="20">V3</f>
        <v>0</v>
      </c>
      <c r="AW16" s="28" t="s">
        <v>82</v>
      </c>
      <c r="AX16" s="33">
        <f t="shared" ref="AX16:AX25" si="21">W3</f>
        <v>0</v>
      </c>
      <c r="AY16" s="28" t="s">
        <v>82</v>
      </c>
      <c r="AZ16" s="33">
        <f t="shared" ref="AZ16:AZ25" si="22">X3</f>
        <v>0</v>
      </c>
      <c r="BA16" s="28" t="s">
        <v>98</v>
      </c>
    </row>
    <row r="17" spans="2:53">
      <c r="G17" s="32" t="s">
        <v>75</v>
      </c>
      <c r="H17" s="33">
        <f t="shared" si="2"/>
        <v>1</v>
      </c>
      <c r="I17" s="28" t="s">
        <v>76</v>
      </c>
      <c r="J17" s="33" t="str">
        <f t="shared" si="3"/>
        <v>&lt;img src="helms/2vergne_tororoso.gif"&gt;</v>
      </c>
      <c r="K17" s="28" t="s">
        <v>79</v>
      </c>
      <c r="L17" s="33" t="str">
        <f t="shared" si="4"/>
        <v>Accrington</v>
      </c>
      <c r="M17" s="28" t="s">
        <v>108</v>
      </c>
      <c r="N17" s="33" t="str">
        <f t="shared" ref="N17:N25" si="23">E4</f>
        <v>&lt;img src="teams/toro_rosso.jpg"&gt;</v>
      </c>
      <c r="O17" s="28" t="s">
        <v>109</v>
      </c>
      <c r="P17" s="33">
        <f t="shared" si="5"/>
        <v>10</v>
      </c>
      <c r="Q17" s="28" t="s">
        <v>82</v>
      </c>
      <c r="R17" s="33">
        <f t="shared" ref="R17:R25" si="24">G4</f>
        <v>10</v>
      </c>
      <c r="S17" s="28" t="s">
        <v>82</v>
      </c>
      <c r="T17" s="33">
        <f t="shared" si="6"/>
        <v>0</v>
      </c>
      <c r="U17" s="28" t="s">
        <v>82</v>
      </c>
      <c r="V17" s="33">
        <f t="shared" si="7"/>
        <v>0</v>
      </c>
      <c r="W17" s="28" t="s">
        <v>82</v>
      </c>
      <c r="X17" s="33">
        <f t="shared" si="8"/>
        <v>0</v>
      </c>
      <c r="Y17" s="28" t="s">
        <v>82</v>
      </c>
      <c r="Z17" s="33">
        <f t="shared" si="9"/>
        <v>0</v>
      </c>
      <c r="AA17" s="28" t="s">
        <v>82</v>
      </c>
      <c r="AB17" s="33">
        <f t="shared" si="10"/>
        <v>0</v>
      </c>
      <c r="AC17" s="28" t="s">
        <v>82</v>
      </c>
      <c r="AD17" s="33">
        <f t="shared" si="11"/>
        <v>0</v>
      </c>
      <c r="AE17" s="28" t="s">
        <v>82</v>
      </c>
      <c r="AF17" s="33">
        <f t="shared" si="12"/>
        <v>0</v>
      </c>
      <c r="AG17" s="28" t="s">
        <v>82</v>
      </c>
      <c r="AH17" s="33">
        <f t="shared" si="13"/>
        <v>0</v>
      </c>
      <c r="AI17" s="28" t="s">
        <v>82</v>
      </c>
      <c r="AJ17" s="33">
        <f t="shared" si="14"/>
        <v>0</v>
      </c>
      <c r="AK17" s="28" t="s">
        <v>82</v>
      </c>
      <c r="AL17" s="33">
        <f t="shared" si="15"/>
        <v>0</v>
      </c>
      <c r="AM17" s="28" t="s">
        <v>82</v>
      </c>
      <c r="AN17" s="33">
        <f t="shared" si="16"/>
        <v>0</v>
      </c>
      <c r="AO17" s="28" t="s">
        <v>82</v>
      </c>
      <c r="AP17" s="33">
        <f t="shared" si="17"/>
        <v>0</v>
      </c>
      <c r="AQ17" s="28" t="s">
        <v>82</v>
      </c>
      <c r="AR17" s="33">
        <f t="shared" si="18"/>
        <v>0</v>
      </c>
      <c r="AS17" s="28" t="s">
        <v>82</v>
      </c>
      <c r="AT17" s="33">
        <f t="shared" si="19"/>
        <v>0</v>
      </c>
      <c r="AU17" s="28" t="s">
        <v>82</v>
      </c>
      <c r="AV17" s="33">
        <f t="shared" si="20"/>
        <v>0</v>
      </c>
      <c r="AW17" s="28" t="s">
        <v>82</v>
      </c>
      <c r="AX17" s="33">
        <f t="shared" si="21"/>
        <v>0</v>
      </c>
      <c r="AY17" s="28" t="s">
        <v>82</v>
      </c>
      <c r="AZ17" s="33">
        <f t="shared" si="22"/>
        <v>0</v>
      </c>
      <c r="BA17" s="28" t="s">
        <v>98</v>
      </c>
    </row>
    <row r="18" spans="2:53">
      <c r="G18" s="32" t="s">
        <v>75</v>
      </c>
      <c r="H18" s="33">
        <f t="shared" si="2"/>
        <v>1</v>
      </c>
      <c r="I18" s="28" t="s">
        <v>76</v>
      </c>
      <c r="J18" s="33" t="str">
        <f t="shared" si="3"/>
        <v>&lt;img src="helms/2massa_ferrari.gif"&gt;</v>
      </c>
      <c r="K18" s="28" t="s">
        <v>79</v>
      </c>
      <c r="L18" s="33" t="str">
        <f t="shared" si="4"/>
        <v>phenyx</v>
      </c>
      <c r="M18" s="28" t="s">
        <v>108</v>
      </c>
      <c r="N18" s="33" t="str">
        <f t="shared" si="23"/>
        <v>&lt;img src="teams/ferrari.jpg"&gt;</v>
      </c>
      <c r="O18" s="28" t="s">
        <v>109</v>
      </c>
      <c r="P18" s="33">
        <f t="shared" si="5"/>
        <v>10</v>
      </c>
      <c r="Q18" s="28" t="s">
        <v>82</v>
      </c>
      <c r="R18" s="33">
        <f t="shared" si="24"/>
        <v>10</v>
      </c>
      <c r="S18" s="28" t="s">
        <v>82</v>
      </c>
      <c r="T18" s="33">
        <f t="shared" si="6"/>
        <v>0</v>
      </c>
      <c r="U18" s="28" t="s">
        <v>82</v>
      </c>
      <c r="V18" s="33">
        <f t="shared" si="7"/>
        <v>0</v>
      </c>
      <c r="W18" s="28" t="s">
        <v>82</v>
      </c>
      <c r="X18" s="33">
        <f t="shared" si="8"/>
        <v>0</v>
      </c>
      <c r="Y18" s="28" t="s">
        <v>82</v>
      </c>
      <c r="Z18" s="33">
        <f t="shared" si="9"/>
        <v>0</v>
      </c>
      <c r="AA18" s="28" t="s">
        <v>82</v>
      </c>
      <c r="AB18" s="33">
        <f t="shared" si="10"/>
        <v>0</v>
      </c>
      <c r="AC18" s="28" t="s">
        <v>82</v>
      </c>
      <c r="AD18" s="33">
        <f t="shared" si="11"/>
        <v>0</v>
      </c>
      <c r="AE18" s="28" t="s">
        <v>82</v>
      </c>
      <c r="AF18" s="33">
        <f t="shared" si="12"/>
        <v>0</v>
      </c>
      <c r="AG18" s="28" t="s">
        <v>82</v>
      </c>
      <c r="AH18" s="33">
        <f t="shared" si="13"/>
        <v>0</v>
      </c>
      <c r="AI18" s="28" t="s">
        <v>82</v>
      </c>
      <c r="AJ18" s="33">
        <f t="shared" si="14"/>
        <v>0</v>
      </c>
      <c r="AK18" s="28" t="s">
        <v>82</v>
      </c>
      <c r="AL18" s="33">
        <f t="shared" si="15"/>
        <v>0</v>
      </c>
      <c r="AM18" s="28" t="s">
        <v>82</v>
      </c>
      <c r="AN18" s="33">
        <f t="shared" si="16"/>
        <v>0</v>
      </c>
      <c r="AO18" s="28" t="s">
        <v>82</v>
      </c>
      <c r="AP18" s="33">
        <f t="shared" si="17"/>
        <v>0</v>
      </c>
      <c r="AQ18" s="28" t="s">
        <v>82</v>
      </c>
      <c r="AR18" s="33">
        <f t="shared" si="18"/>
        <v>0</v>
      </c>
      <c r="AS18" s="28" t="s">
        <v>82</v>
      </c>
      <c r="AT18" s="33">
        <f t="shared" si="19"/>
        <v>0</v>
      </c>
      <c r="AU18" s="28" t="s">
        <v>82</v>
      </c>
      <c r="AV18" s="33">
        <f t="shared" si="20"/>
        <v>0</v>
      </c>
      <c r="AW18" s="28" t="s">
        <v>82</v>
      </c>
      <c r="AX18" s="33">
        <f t="shared" si="21"/>
        <v>0</v>
      </c>
      <c r="AY18" s="28" t="s">
        <v>82</v>
      </c>
      <c r="AZ18" s="33">
        <f t="shared" si="22"/>
        <v>0</v>
      </c>
      <c r="BA18" s="28" t="s">
        <v>98</v>
      </c>
    </row>
    <row r="19" spans="2:53">
      <c r="G19" s="32" t="s">
        <v>75</v>
      </c>
      <c r="H19" s="33">
        <f t="shared" si="2"/>
        <v>1</v>
      </c>
      <c r="I19" s="28" t="s">
        <v>76</v>
      </c>
      <c r="J19" s="33" t="str">
        <f t="shared" si="3"/>
        <v>&lt;img src="helms/2rosberg_mersedes.gif"&gt;</v>
      </c>
      <c r="K19" s="28" t="s">
        <v>79</v>
      </c>
      <c r="L19" s="33" t="str">
        <f t="shared" si="4"/>
        <v>semeniuk</v>
      </c>
      <c r="M19" s="28" t="s">
        <v>108</v>
      </c>
      <c r="N19" s="33" t="str">
        <f t="shared" si="23"/>
        <v>&lt;img src="teams/mercedes.jpg"&gt;</v>
      </c>
      <c r="O19" s="28" t="s">
        <v>109</v>
      </c>
      <c r="P19" s="33">
        <f t="shared" si="5"/>
        <v>10</v>
      </c>
      <c r="Q19" s="28" t="s">
        <v>82</v>
      </c>
      <c r="R19" s="33">
        <f t="shared" si="24"/>
        <v>10</v>
      </c>
      <c r="S19" s="28" t="s">
        <v>82</v>
      </c>
      <c r="T19" s="33">
        <f t="shared" si="6"/>
        <v>0</v>
      </c>
      <c r="U19" s="28" t="s">
        <v>82</v>
      </c>
      <c r="V19" s="33">
        <f t="shared" si="7"/>
        <v>0</v>
      </c>
      <c r="W19" s="28" t="s">
        <v>82</v>
      </c>
      <c r="X19" s="33">
        <f t="shared" si="8"/>
        <v>0</v>
      </c>
      <c r="Y19" s="28" t="s">
        <v>82</v>
      </c>
      <c r="Z19" s="33">
        <f t="shared" si="9"/>
        <v>0</v>
      </c>
      <c r="AA19" s="28" t="s">
        <v>82</v>
      </c>
      <c r="AB19" s="33">
        <f t="shared" si="10"/>
        <v>0</v>
      </c>
      <c r="AC19" s="28" t="s">
        <v>82</v>
      </c>
      <c r="AD19" s="33">
        <f t="shared" si="11"/>
        <v>0</v>
      </c>
      <c r="AE19" s="28" t="s">
        <v>82</v>
      </c>
      <c r="AF19" s="33">
        <f t="shared" si="12"/>
        <v>0</v>
      </c>
      <c r="AG19" s="28" t="s">
        <v>82</v>
      </c>
      <c r="AH19" s="33">
        <f t="shared" si="13"/>
        <v>0</v>
      </c>
      <c r="AI19" s="28" t="s">
        <v>82</v>
      </c>
      <c r="AJ19" s="33">
        <f t="shared" si="14"/>
        <v>0</v>
      </c>
      <c r="AK19" s="28" t="s">
        <v>82</v>
      </c>
      <c r="AL19" s="33">
        <f t="shared" si="15"/>
        <v>0</v>
      </c>
      <c r="AM19" s="28" t="s">
        <v>82</v>
      </c>
      <c r="AN19" s="33">
        <f t="shared" si="16"/>
        <v>0</v>
      </c>
      <c r="AO19" s="28" t="s">
        <v>82</v>
      </c>
      <c r="AP19" s="33">
        <f t="shared" si="17"/>
        <v>0</v>
      </c>
      <c r="AQ19" s="28" t="s">
        <v>82</v>
      </c>
      <c r="AR19" s="33">
        <f t="shared" si="18"/>
        <v>0</v>
      </c>
      <c r="AS19" s="28" t="s">
        <v>82</v>
      </c>
      <c r="AT19" s="33">
        <f t="shared" si="19"/>
        <v>0</v>
      </c>
      <c r="AU19" s="28" t="s">
        <v>82</v>
      </c>
      <c r="AV19" s="33">
        <f t="shared" si="20"/>
        <v>0</v>
      </c>
      <c r="AW19" s="28" t="s">
        <v>82</v>
      </c>
      <c r="AX19" s="33">
        <f t="shared" si="21"/>
        <v>0</v>
      </c>
      <c r="AY19" s="28" t="s">
        <v>82</v>
      </c>
      <c r="AZ19" s="33">
        <f t="shared" si="22"/>
        <v>0</v>
      </c>
      <c r="BA19" s="28" t="s">
        <v>98</v>
      </c>
    </row>
    <row r="20" spans="2:53">
      <c r="G20" s="32" t="s">
        <v>75</v>
      </c>
      <c r="H20" s="33">
        <f t="shared" si="2"/>
        <v>1</v>
      </c>
      <c r="I20" s="28" t="s">
        <v>76</v>
      </c>
      <c r="J20" s="33" t="str">
        <f t="shared" si="3"/>
        <v>&lt;img src="helms/2senna_williams.gif"&gt;</v>
      </c>
      <c r="K20" s="28" t="s">
        <v>79</v>
      </c>
      <c r="L20" s="33" t="str">
        <f t="shared" si="4"/>
        <v>IMAGINE</v>
      </c>
      <c r="M20" s="28" t="s">
        <v>108</v>
      </c>
      <c r="N20" s="33" t="str">
        <f t="shared" si="23"/>
        <v>&lt;img src="teams/williams.jpg"&gt;</v>
      </c>
      <c r="O20" s="28" t="s">
        <v>109</v>
      </c>
      <c r="P20" s="33">
        <f t="shared" si="5"/>
        <v>10</v>
      </c>
      <c r="Q20" s="28" t="s">
        <v>82</v>
      </c>
      <c r="R20" s="33">
        <f t="shared" si="24"/>
        <v>10</v>
      </c>
      <c r="S20" s="28" t="s">
        <v>82</v>
      </c>
      <c r="T20" s="33">
        <f t="shared" si="6"/>
        <v>0</v>
      </c>
      <c r="U20" s="28" t="s">
        <v>82</v>
      </c>
      <c r="V20" s="33">
        <f t="shared" si="7"/>
        <v>0</v>
      </c>
      <c r="W20" s="28" t="s">
        <v>82</v>
      </c>
      <c r="X20" s="33">
        <f t="shared" si="8"/>
        <v>0</v>
      </c>
      <c r="Y20" s="28" t="s">
        <v>82</v>
      </c>
      <c r="Z20" s="33">
        <f t="shared" si="9"/>
        <v>0</v>
      </c>
      <c r="AA20" s="28" t="s">
        <v>82</v>
      </c>
      <c r="AB20" s="33">
        <f t="shared" si="10"/>
        <v>0</v>
      </c>
      <c r="AC20" s="28" t="s">
        <v>82</v>
      </c>
      <c r="AD20" s="33">
        <f t="shared" si="11"/>
        <v>0</v>
      </c>
      <c r="AE20" s="28" t="s">
        <v>82</v>
      </c>
      <c r="AF20" s="33">
        <f t="shared" si="12"/>
        <v>0</v>
      </c>
      <c r="AG20" s="28" t="s">
        <v>82</v>
      </c>
      <c r="AH20" s="33">
        <f t="shared" si="13"/>
        <v>0</v>
      </c>
      <c r="AI20" s="28" t="s">
        <v>82</v>
      </c>
      <c r="AJ20" s="33">
        <f t="shared" si="14"/>
        <v>0</v>
      </c>
      <c r="AK20" s="28" t="s">
        <v>82</v>
      </c>
      <c r="AL20" s="33">
        <f t="shared" si="15"/>
        <v>0</v>
      </c>
      <c r="AM20" s="28" t="s">
        <v>82</v>
      </c>
      <c r="AN20" s="33">
        <f t="shared" si="16"/>
        <v>0</v>
      </c>
      <c r="AO20" s="28" t="s">
        <v>82</v>
      </c>
      <c r="AP20" s="33">
        <f t="shared" si="17"/>
        <v>0</v>
      </c>
      <c r="AQ20" s="28" t="s">
        <v>82</v>
      </c>
      <c r="AR20" s="33">
        <f t="shared" si="18"/>
        <v>0</v>
      </c>
      <c r="AS20" s="28" t="s">
        <v>82</v>
      </c>
      <c r="AT20" s="33">
        <f t="shared" si="19"/>
        <v>0</v>
      </c>
      <c r="AU20" s="28" t="s">
        <v>82</v>
      </c>
      <c r="AV20" s="33">
        <f t="shared" si="20"/>
        <v>0</v>
      </c>
      <c r="AW20" s="28" t="s">
        <v>82</v>
      </c>
      <c r="AX20" s="33">
        <f t="shared" si="21"/>
        <v>0</v>
      </c>
      <c r="AY20" s="28" t="s">
        <v>82</v>
      </c>
      <c r="AZ20" s="33">
        <f t="shared" si="22"/>
        <v>0</v>
      </c>
      <c r="BA20" s="28" t="s">
        <v>98</v>
      </c>
    </row>
    <row r="21" spans="2:53">
      <c r="G21" s="32" t="s">
        <v>75</v>
      </c>
      <c r="H21" s="33">
        <f t="shared" si="2"/>
        <v>1</v>
      </c>
      <c r="I21" s="28" t="s">
        <v>76</v>
      </c>
      <c r="J21" s="33" t="str">
        <f t="shared" si="3"/>
        <v>&lt;img src="helms/1kobaiashi_zauber.gif"&gt;</v>
      </c>
      <c r="K21" s="28" t="s">
        <v>79</v>
      </c>
      <c r="L21" s="33" t="str">
        <f t="shared" si="4"/>
        <v>SERG68</v>
      </c>
      <c r="M21" s="28" t="s">
        <v>108</v>
      </c>
      <c r="N21" s="33" t="str">
        <f t="shared" si="23"/>
        <v>&lt;img src="teams/zauber.jpg"&gt;</v>
      </c>
      <c r="O21" s="28" t="s">
        <v>109</v>
      </c>
      <c r="P21" s="33">
        <f t="shared" si="5"/>
        <v>10</v>
      </c>
      <c r="Q21" s="28" t="s">
        <v>82</v>
      </c>
      <c r="R21" s="33">
        <f t="shared" si="24"/>
        <v>10</v>
      </c>
      <c r="S21" s="28" t="s">
        <v>82</v>
      </c>
      <c r="T21" s="33">
        <f t="shared" si="6"/>
        <v>0</v>
      </c>
      <c r="U21" s="28" t="s">
        <v>82</v>
      </c>
      <c r="V21" s="33">
        <f t="shared" si="7"/>
        <v>0</v>
      </c>
      <c r="W21" s="28" t="s">
        <v>82</v>
      </c>
      <c r="X21" s="33">
        <f t="shared" si="8"/>
        <v>0</v>
      </c>
      <c r="Y21" s="28" t="s">
        <v>82</v>
      </c>
      <c r="Z21" s="33">
        <f t="shared" si="9"/>
        <v>0</v>
      </c>
      <c r="AA21" s="28" t="s">
        <v>82</v>
      </c>
      <c r="AB21" s="33">
        <f t="shared" si="10"/>
        <v>0</v>
      </c>
      <c r="AC21" s="28" t="s">
        <v>82</v>
      </c>
      <c r="AD21" s="33">
        <f t="shared" si="11"/>
        <v>0</v>
      </c>
      <c r="AE21" s="28" t="s">
        <v>82</v>
      </c>
      <c r="AF21" s="33">
        <f t="shared" si="12"/>
        <v>0</v>
      </c>
      <c r="AG21" s="28" t="s">
        <v>82</v>
      </c>
      <c r="AH21" s="33">
        <f t="shared" si="13"/>
        <v>0</v>
      </c>
      <c r="AI21" s="28" t="s">
        <v>82</v>
      </c>
      <c r="AJ21" s="33">
        <f t="shared" si="14"/>
        <v>0</v>
      </c>
      <c r="AK21" s="28" t="s">
        <v>82</v>
      </c>
      <c r="AL21" s="33">
        <f t="shared" si="15"/>
        <v>0</v>
      </c>
      <c r="AM21" s="28" t="s">
        <v>82</v>
      </c>
      <c r="AN21" s="33">
        <f t="shared" si="16"/>
        <v>0</v>
      </c>
      <c r="AO21" s="28" t="s">
        <v>82</v>
      </c>
      <c r="AP21" s="33">
        <f t="shared" si="17"/>
        <v>0</v>
      </c>
      <c r="AQ21" s="28" t="s">
        <v>82</v>
      </c>
      <c r="AR21" s="33">
        <f t="shared" si="18"/>
        <v>0</v>
      </c>
      <c r="AS21" s="28" t="s">
        <v>82</v>
      </c>
      <c r="AT21" s="33">
        <f t="shared" si="19"/>
        <v>0</v>
      </c>
      <c r="AU21" s="28" t="s">
        <v>82</v>
      </c>
      <c r="AV21" s="33">
        <f t="shared" si="20"/>
        <v>0</v>
      </c>
      <c r="AW21" s="28" t="s">
        <v>82</v>
      </c>
      <c r="AX21" s="33">
        <f t="shared" si="21"/>
        <v>0</v>
      </c>
      <c r="AY21" s="28" t="s">
        <v>82</v>
      </c>
      <c r="AZ21" s="33">
        <f t="shared" si="22"/>
        <v>0</v>
      </c>
      <c r="BA21" s="28" t="s">
        <v>98</v>
      </c>
    </row>
    <row r="22" spans="2:53">
      <c r="G22" s="32" t="s">
        <v>75</v>
      </c>
      <c r="H22" s="33">
        <f t="shared" si="2"/>
        <v>1</v>
      </c>
      <c r="I22" s="28" t="s">
        <v>76</v>
      </c>
      <c r="J22" s="33" t="str">
        <f t="shared" si="3"/>
        <v>&lt;img src="helms/1maldonado_williams.gif"&gt;</v>
      </c>
      <c r="K22" s="28" t="s">
        <v>79</v>
      </c>
      <c r="L22" s="33" t="str">
        <f t="shared" si="4"/>
        <v>сухОФрукт</v>
      </c>
      <c r="M22" s="28" t="s">
        <v>108</v>
      </c>
      <c r="N22" s="33" t="str">
        <f t="shared" si="23"/>
        <v>&lt;img src="teams/williams.jpg"&gt;</v>
      </c>
      <c r="O22" s="28" t="s">
        <v>109</v>
      </c>
      <c r="P22" s="33">
        <f t="shared" si="5"/>
        <v>10</v>
      </c>
      <c r="Q22" s="28" t="s">
        <v>82</v>
      </c>
      <c r="R22" s="33">
        <f t="shared" si="24"/>
        <v>10</v>
      </c>
      <c r="S22" s="28" t="s">
        <v>82</v>
      </c>
      <c r="T22" s="33">
        <f t="shared" si="6"/>
        <v>0</v>
      </c>
      <c r="U22" s="28" t="s">
        <v>82</v>
      </c>
      <c r="V22" s="33">
        <f t="shared" si="7"/>
        <v>0</v>
      </c>
      <c r="W22" s="28" t="s">
        <v>82</v>
      </c>
      <c r="X22" s="33">
        <f t="shared" si="8"/>
        <v>0</v>
      </c>
      <c r="Y22" s="28" t="s">
        <v>82</v>
      </c>
      <c r="Z22" s="33">
        <f t="shared" si="9"/>
        <v>0</v>
      </c>
      <c r="AA22" s="28" t="s">
        <v>82</v>
      </c>
      <c r="AB22" s="33">
        <f t="shared" si="10"/>
        <v>0</v>
      </c>
      <c r="AC22" s="28" t="s">
        <v>82</v>
      </c>
      <c r="AD22" s="33">
        <f t="shared" si="11"/>
        <v>0</v>
      </c>
      <c r="AE22" s="28" t="s">
        <v>82</v>
      </c>
      <c r="AF22" s="33">
        <f t="shared" si="12"/>
        <v>0</v>
      </c>
      <c r="AG22" s="28" t="s">
        <v>82</v>
      </c>
      <c r="AH22" s="33">
        <f t="shared" si="13"/>
        <v>0</v>
      </c>
      <c r="AI22" s="28" t="s">
        <v>82</v>
      </c>
      <c r="AJ22" s="33">
        <f t="shared" si="14"/>
        <v>0</v>
      </c>
      <c r="AK22" s="28" t="s">
        <v>82</v>
      </c>
      <c r="AL22" s="33">
        <f t="shared" si="15"/>
        <v>0</v>
      </c>
      <c r="AM22" s="28" t="s">
        <v>82</v>
      </c>
      <c r="AN22" s="33">
        <f t="shared" si="16"/>
        <v>0</v>
      </c>
      <c r="AO22" s="28" t="s">
        <v>82</v>
      </c>
      <c r="AP22" s="33">
        <f t="shared" si="17"/>
        <v>0</v>
      </c>
      <c r="AQ22" s="28" t="s">
        <v>82</v>
      </c>
      <c r="AR22" s="33">
        <f t="shared" si="18"/>
        <v>0</v>
      </c>
      <c r="AS22" s="28" t="s">
        <v>82</v>
      </c>
      <c r="AT22" s="33">
        <f t="shared" si="19"/>
        <v>0</v>
      </c>
      <c r="AU22" s="28" t="s">
        <v>82</v>
      </c>
      <c r="AV22" s="33">
        <f t="shared" si="20"/>
        <v>0</v>
      </c>
      <c r="AW22" s="28" t="s">
        <v>82</v>
      </c>
      <c r="AX22" s="33">
        <f t="shared" si="21"/>
        <v>0</v>
      </c>
      <c r="AY22" s="28" t="s">
        <v>82</v>
      </c>
      <c r="AZ22" s="33">
        <f t="shared" si="22"/>
        <v>0</v>
      </c>
      <c r="BA22" s="28" t="s">
        <v>98</v>
      </c>
    </row>
    <row r="23" spans="2:53">
      <c r="G23" s="32" t="s">
        <v>75</v>
      </c>
      <c r="H23" s="33">
        <f t="shared" si="2"/>
        <v>1</v>
      </c>
      <c r="I23" s="28" t="s">
        <v>76</v>
      </c>
      <c r="J23" s="33" t="str">
        <f t="shared" si="3"/>
        <v>&lt;img src="helms/1rikjardo_tororoso.gif"&gt;</v>
      </c>
      <c r="K23" s="28" t="s">
        <v>79</v>
      </c>
      <c r="L23" s="33" t="str">
        <f t="shared" si="4"/>
        <v>Oksi_f</v>
      </c>
      <c r="M23" s="28" t="s">
        <v>108</v>
      </c>
      <c r="N23" s="33" t="str">
        <f t="shared" si="23"/>
        <v>&lt;img src="teams/toro_rosso.jpg"&gt;</v>
      </c>
      <c r="O23" s="28" t="s">
        <v>109</v>
      </c>
      <c r="P23" s="33">
        <f t="shared" si="5"/>
        <v>10</v>
      </c>
      <c r="Q23" s="28" t="s">
        <v>82</v>
      </c>
      <c r="R23" s="33">
        <f t="shared" si="24"/>
        <v>10</v>
      </c>
      <c r="S23" s="28" t="s">
        <v>82</v>
      </c>
      <c r="T23" s="33">
        <f t="shared" si="6"/>
        <v>0</v>
      </c>
      <c r="U23" s="28" t="s">
        <v>82</v>
      </c>
      <c r="V23" s="33">
        <f t="shared" si="7"/>
        <v>0</v>
      </c>
      <c r="W23" s="28" t="s">
        <v>82</v>
      </c>
      <c r="X23" s="33">
        <f t="shared" si="8"/>
        <v>0</v>
      </c>
      <c r="Y23" s="28" t="s">
        <v>82</v>
      </c>
      <c r="Z23" s="33">
        <f t="shared" si="9"/>
        <v>0</v>
      </c>
      <c r="AA23" s="28" t="s">
        <v>82</v>
      </c>
      <c r="AB23" s="33">
        <f t="shared" si="10"/>
        <v>0</v>
      </c>
      <c r="AC23" s="28" t="s">
        <v>82</v>
      </c>
      <c r="AD23" s="33">
        <f t="shared" si="11"/>
        <v>0</v>
      </c>
      <c r="AE23" s="28" t="s">
        <v>82</v>
      </c>
      <c r="AF23" s="33">
        <f t="shared" si="12"/>
        <v>0</v>
      </c>
      <c r="AG23" s="28" t="s">
        <v>82</v>
      </c>
      <c r="AH23" s="33">
        <f t="shared" si="13"/>
        <v>0</v>
      </c>
      <c r="AI23" s="28" t="s">
        <v>82</v>
      </c>
      <c r="AJ23" s="33">
        <f t="shared" si="14"/>
        <v>0</v>
      </c>
      <c r="AK23" s="28" t="s">
        <v>82</v>
      </c>
      <c r="AL23" s="33">
        <f t="shared" si="15"/>
        <v>0</v>
      </c>
      <c r="AM23" s="28" t="s">
        <v>82</v>
      </c>
      <c r="AN23" s="33">
        <f t="shared" si="16"/>
        <v>0</v>
      </c>
      <c r="AO23" s="28" t="s">
        <v>82</v>
      </c>
      <c r="AP23" s="33">
        <f t="shared" si="17"/>
        <v>0</v>
      </c>
      <c r="AQ23" s="28" t="s">
        <v>82</v>
      </c>
      <c r="AR23" s="33">
        <f t="shared" si="18"/>
        <v>0</v>
      </c>
      <c r="AS23" s="28" t="s">
        <v>82</v>
      </c>
      <c r="AT23" s="33">
        <f t="shared" si="19"/>
        <v>0</v>
      </c>
      <c r="AU23" s="28" t="s">
        <v>82</v>
      </c>
      <c r="AV23" s="33">
        <f t="shared" si="20"/>
        <v>0</v>
      </c>
      <c r="AW23" s="28" t="s">
        <v>82</v>
      </c>
      <c r="AX23" s="33">
        <f t="shared" si="21"/>
        <v>0</v>
      </c>
      <c r="AY23" s="28" t="s">
        <v>82</v>
      </c>
      <c r="AZ23" s="33">
        <f t="shared" si="22"/>
        <v>0</v>
      </c>
      <c r="BA23" s="28" t="s">
        <v>98</v>
      </c>
    </row>
    <row r="24" spans="2:53">
      <c r="G24" s="32" t="s">
        <v>75</v>
      </c>
      <c r="H24" s="33">
        <f t="shared" si="2"/>
        <v>1</v>
      </c>
      <c r="I24" s="28" t="s">
        <v>76</v>
      </c>
      <c r="J24" s="33" t="str">
        <f t="shared" si="3"/>
        <v>&lt;img src="helms/1shumaher_mersedes.gif"&gt;</v>
      </c>
      <c r="K24" s="28" t="s">
        <v>79</v>
      </c>
      <c r="L24" s="33" t="str">
        <f t="shared" si="4"/>
        <v>Irishka</v>
      </c>
      <c r="M24" s="28" t="s">
        <v>108</v>
      </c>
      <c r="N24" s="33" t="str">
        <f t="shared" si="23"/>
        <v>&lt;img src="teams/mercedes.jpg"&gt;</v>
      </c>
      <c r="O24" s="28" t="s">
        <v>109</v>
      </c>
      <c r="P24" s="33">
        <f t="shared" si="5"/>
        <v>10</v>
      </c>
      <c r="Q24" s="28" t="s">
        <v>82</v>
      </c>
      <c r="R24" s="33">
        <f t="shared" si="24"/>
        <v>10</v>
      </c>
      <c r="S24" s="28" t="s">
        <v>82</v>
      </c>
      <c r="T24" s="33">
        <f t="shared" si="6"/>
        <v>0</v>
      </c>
      <c r="U24" s="28" t="s">
        <v>82</v>
      </c>
      <c r="V24" s="33">
        <f t="shared" si="7"/>
        <v>0</v>
      </c>
      <c r="W24" s="28" t="s">
        <v>82</v>
      </c>
      <c r="X24" s="33">
        <f t="shared" si="8"/>
        <v>0</v>
      </c>
      <c r="Y24" s="28" t="s">
        <v>82</v>
      </c>
      <c r="Z24" s="33">
        <f t="shared" si="9"/>
        <v>0</v>
      </c>
      <c r="AA24" s="28" t="s">
        <v>82</v>
      </c>
      <c r="AB24" s="33">
        <f t="shared" si="10"/>
        <v>0</v>
      </c>
      <c r="AC24" s="28" t="s">
        <v>82</v>
      </c>
      <c r="AD24" s="33">
        <f t="shared" si="11"/>
        <v>0</v>
      </c>
      <c r="AE24" s="28" t="s">
        <v>82</v>
      </c>
      <c r="AF24" s="33">
        <f t="shared" si="12"/>
        <v>0</v>
      </c>
      <c r="AG24" s="28" t="s">
        <v>82</v>
      </c>
      <c r="AH24" s="33">
        <f t="shared" si="13"/>
        <v>0</v>
      </c>
      <c r="AI24" s="28" t="s">
        <v>82</v>
      </c>
      <c r="AJ24" s="33">
        <f t="shared" si="14"/>
        <v>0</v>
      </c>
      <c r="AK24" s="28" t="s">
        <v>82</v>
      </c>
      <c r="AL24" s="33">
        <f t="shared" si="15"/>
        <v>0</v>
      </c>
      <c r="AM24" s="28" t="s">
        <v>82</v>
      </c>
      <c r="AN24" s="33">
        <f t="shared" si="16"/>
        <v>0</v>
      </c>
      <c r="AO24" s="28" t="s">
        <v>82</v>
      </c>
      <c r="AP24" s="33">
        <f t="shared" si="17"/>
        <v>0</v>
      </c>
      <c r="AQ24" s="28" t="s">
        <v>82</v>
      </c>
      <c r="AR24" s="33">
        <f t="shared" si="18"/>
        <v>0</v>
      </c>
      <c r="AS24" s="28" t="s">
        <v>82</v>
      </c>
      <c r="AT24" s="33">
        <f t="shared" si="19"/>
        <v>0</v>
      </c>
      <c r="AU24" s="28" t="s">
        <v>82</v>
      </c>
      <c r="AV24" s="33">
        <f t="shared" si="20"/>
        <v>0</v>
      </c>
      <c r="AW24" s="28" t="s">
        <v>82</v>
      </c>
      <c r="AX24" s="33">
        <f t="shared" si="21"/>
        <v>0</v>
      </c>
      <c r="AY24" s="28" t="s">
        <v>82</v>
      </c>
      <c r="AZ24" s="33">
        <f t="shared" si="22"/>
        <v>0</v>
      </c>
      <c r="BA24" s="28" t="s">
        <v>98</v>
      </c>
    </row>
    <row r="25" spans="2:53">
      <c r="G25" s="32" t="s">
        <v>75</v>
      </c>
      <c r="H25" s="33">
        <f t="shared" si="2"/>
        <v>1</v>
      </c>
      <c r="I25" s="28" t="s">
        <v>76</v>
      </c>
      <c r="J25" s="33" t="str">
        <f t="shared" si="3"/>
        <v>&lt;img src="helms/1raikkonen_lotus.gif"&gt;</v>
      </c>
      <c r="K25" s="28" t="s">
        <v>79</v>
      </c>
      <c r="L25" s="33" t="str">
        <f t="shared" si="4"/>
        <v>kibic</v>
      </c>
      <c r="M25" s="28" t="s">
        <v>108</v>
      </c>
      <c r="N25" s="33" t="str">
        <f t="shared" si="23"/>
        <v>&lt;img src="teams/lotus.jpg"&gt;</v>
      </c>
      <c r="O25" s="28" t="s">
        <v>109</v>
      </c>
      <c r="P25" s="33">
        <f t="shared" si="5"/>
        <v>10</v>
      </c>
      <c r="Q25" s="28" t="s">
        <v>82</v>
      </c>
      <c r="R25" s="33">
        <f t="shared" si="24"/>
        <v>10</v>
      </c>
      <c r="S25" s="28" t="s">
        <v>82</v>
      </c>
      <c r="T25" s="33">
        <f t="shared" si="6"/>
        <v>0</v>
      </c>
      <c r="U25" s="28" t="s">
        <v>82</v>
      </c>
      <c r="V25" s="33">
        <f t="shared" si="7"/>
        <v>0</v>
      </c>
      <c r="W25" s="28" t="s">
        <v>82</v>
      </c>
      <c r="X25" s="33">
        <f t="shared" si="8"/>
        <v>0</v>
      </c>
      <c r="Y25" s="28" t="s">
        <v>82</v>
      </c>
      <c r="Z25" s="33">
        <f t="shared" si="9"/>
        <v>0</v>
      </c>
      <c r="AA25" s="28" t="s">
        <v>82</v>
      </c>
      <c r="AB25" s="33">
        <f t="shared" si="10"/>
        <v>0</v>
      </c>
      <c r="AC25" s="28" t="s">
        <v>82</v>
      </c>
      <c r="AD25" s="33">
        <f t="shared" si="11"/>
        <v>0</v>
      </c>
      <c r="AE25" s="28" t="s">
        <v>82</v>
      </c>
      <c r="AF25" s="33">
        <f t="shared" si="12"/>
        <v>0</v>
      </c>
      <c r="AG25" s="28" t="s">
        <v>82</v>
      </c>
      <c r="AH25" s="33">
        <f t="shared" si="13"/>
        <v>0</v>
      </c>
      <c r="AI25" s="28" t="s">
        <v>82</v>
      </c>
      <c r="AJ25" s="33">
        <f t="shared" si="14"/>
        <v>0</v>
      </c>
      <c r="AK25" s="28" t="s">
        <v>82</v>
      </c>
      <c r="AL25" s="33">
        <f t="shared" si="15"/>
        <v>0</v>
      </c>
      <c r="AM25" s="28" t="s">
        <v>82</v>
      </c>
      <c r="AN25" s="33">
        <f t="shared" si="16"/>
        <v>0</v>
      </c>
      <c r="AO25" s="28" t="s">
        <v>82</v>
      </c>
      <c r="AP25" s="33">
        <f t="shared" si="17"/>
        <v>0</v>
      </c>
      <c r="AQ25" s="28" t="s">
        <v>82</v>
      </c>
      <c r="AR25" s="33">
        <f t="shared" si="18"/>
        <v>0</v>
      </c>
      <c r="AS25" s="28" t="s">
        <v>82</v>
      </c>
      <c r="AT25" s="33">
        <f t="shared" si="19"/>
        <v>0</v>
      </c>
      <c r="AU25" s="28" t="s">
        <v>82</v>
      </c>
      <c r="AV25" s="33">
        <f t="shared" si="20"/>
        <v>0</v>
      </c>
      <c r="AW25" s="28" t="s">
        <v>82</v>
      </c>
      <c r="AX25" s="33">
        <f t="shared" si="21"/>
        <v>0</v>
      </c>
      <c r="AY25" s="28" t="s">
        <v>82</v>
      </c>
      <c r="AZ25" s="33">
        <f t="shared" si="22"/>
        <v>0</v>
      </c>
      <c r="BA25" s="28" t="s">
        <v>98</v>
      </c>
    </row>
    <row r="26" spans="2:53">
      <c r="G26" s="32" t="s">
        <v>75</v>
      </c>
      <c r="H26" s="33">
        <f t="shared" ref="H26:H27" si="25">B13</f>
        <v>1</v>
      </c>
      <c r="I26" s="28" t="s">
        <v>76</v>
      </c>
      <c r="J26" s="33" t="str">
        <f t="shared" ref="J26:J27" si="26">C13</f>
        <v>&lt;img src="helms/2peres_zauber.gif"&gt;</v>
      </c>
      <c r="K26" s="28" t="s">
        <v>79</v>
      </c>
      <c r="L26" s="33" t="str">
        <f t="shared" ref="L26:L27" si="27">D13</f>
        <v>sass1954</v>
      </c>
      <c r="M26" s="28" t="s">
        <v>108</v>
      </c>
      <c r="N26" s="33" t="str">
        <f t="shared" ref="N26:N27" si="28">E13</f>
        <v>&lt;img src="teams/zauber.jpg"&gt;</v>
      </c>
      <c r="O26" s="28" t="s">
        <v>109</v>
      </c>
      <c r="P26" s="33">
        <f t="shared" ref="P26:P27" si="29">F13</f>
        <v>10</v>
      </c>
      <c r="Q26" s="28" t="s">
        <v>82</v>
      </c>
      <c r="R26" s="33">
        <f t="shared" ref="R26:R27" si="30">G13</f>
        <v>10</v>
      </c>
      <c r="S26" s="28" t="s">
        <v>82</v>
      </c>
      <c r="T26" s="33">
        <f t="shared" ref="T26:T27" si="31">H13</f>
        <v>0</v>
      </c>
      <c r="U26" s="28" t="s">
        <v>82</v>
      </c>
      <c r="V26" s="33">
        <f t="shared" ref="V26:V27" si="32">I13</f>
        <v>0</v>
      </c>
      <c r="W26" s="28" t="s">
        <v>82</v>
      </c>
      <c r="X26" s="33">
        <f t="shared" ref="X26:X27" si="33">J13</f>
        <v>0</v>
      </c>
      <c r="Y26" s="28" t="s">
        <v>82</v>
      </c>
      <c r="Z26" s="33">
        <f t="shared" ref="Z26:Z27" si="34">K13</f>
        <v>0</v>
      </c>
      <c r="AA26" s="28" t="s">
        <v>82</v>
      </c>
      <c r="AB26" s="33">
        <f t="shared" ref="AB26:AB27" si="35">L13</f>
        <v>0</v>
      </c>
      <c r="AC26" s="28" t="s">
        <v>82</v>
      </c>
      <c r="AD26" s="33">
        <f t="shared" ref="AD26:AD27" si="36">M13</f>
        <v>0</v>
      </c>
      <c r="AE26" s="28" t="s">
        <v>82</v>
      </c>
      <c r="AF26" s="33">
        <f t="shared" ref="AF26:AF27" si="37">N13</f>
        <v>0</v>
      </c>
      <c r="AG26" s="28" t="s">
        <v>82</v>
      </c>
      <c r="AH26" s="33">
        <f t="shared" ref="AH26:AH27" si="38">O13</f>
        <v>0</v>
      </c>
      <c r="AI26" s="28" t="s">
        <v>82</v>
      </c>
      <c r="AJ26" s="33">
        <f t="shared" ref="AJ26:AJ27" si="39">P13</f>
        <v>0</v>
      </c>
      <c r="AK26" s="28" t="s">
        <v>82</v>
      </c>
      <c r="AL26" s="33">
        <f t="shared" ref="AL26:AL27" si="40">Q13</f>
        <v>0</v>
      </c>
      <c r="AM26" s="28" t="s">
        <v>82</v>
      </c>
      <c r="AN26" s="33">
        <f t="shared" ref="AN26:AN27" si="41">R13</f>
        <v>0</v>
      </c>
      <c r="AO26" s="28" t="s">
        <v>82</v>
      </c>
      <c r="AP26" s="33">
        <f t="shared" ref="AP26:AP27" si="42">S13</f>
        <v>0</v>
      </c>
      <c r="AQ26" s="28" t="s">
        <v>82</v>
      </c>
      <c r="AR26" s="33">
        <f t="shared" ref="AR26:AR27" si="43">T13</f>
        <v>0</v>
      </c>
      <c r="AS26" s="28" t="s">
        <v>82</v>
      </c>
      <c r="AT26" s="33">
        <f t="shared" ref="AT26:AT27" si="44">U13</f>
        <v>0</v>
      </c>
      <c r="AU26" s="28" t="s">
        <v>82</v>
      </c>
      <c r="AV26" s="33">
        <f t="shared" ref="AV26:AV27" si="45">V13</f>
        <v>0</v>
      </c>
      <c r="AW26" s="28" t="s">
        <v>82</v>
      </c>
      <c r="AX26" s="33">
        <f t="shared" ref="AX26:AX27" si="46">W13</f>
        <v>0</v>
      </c>
      <c r="AY26" s="28" t="s">
        <v>82</v>
      </c>
      <c r="AZ26" s="33">
        <f t="shared" ref="AZ26:AZ27" si="47">X13</f>
        <v>0</v>
      </c>
      <c r="BA26" s="28" t="s">
        <v>98</v>
      </c>
    </row>
    <row r="27" spans="2:53">
      <c r="G27" s="32" t="s">
        <v>75</v>
      </c>
      <c r="H27" s="33">
        <f t="shared" si="25"/>
        <v>1</v>
      </c>
      <c r="I27" s="28" t="s">
        <v>76</v>
      </c>
      <c r="J27" s="33" t="str">
        <f t="shared" si="26"/>
        <v>&lt;img src="helms/2grosgean_lotus.gif"&gt;</v>
      </c>
      <c r="K27" s="28" t="s">
        <v>79</v>
      </c>
      <c r="L27" s="33" t="str">
        <f t="shared" si="27"/>
        <v>Петя1979</v>
      </c>
      <c r="M27" s="28" t="s">
        <v>108</v>
      </c>
      <c r="N27" s="33" t="str">
        <f t="shared" si="28"/>
        <v>&lt;img src="teams/lotus.jpg"&gt;</v>
      </c>
      <c r="O27" s="28" t="s">
        <v>109</v>
      </c>
      <c r="P27" s="33">
        <f t="shared" si="29"/>
        <v>10</v>
      </c>
      <c r="Q27" s="28" t="s">
        <v>82</v>
      </c>
      <c r="R27" s="33">
        <f t="shared" si="30"/>
        <v>10</v>
      </c>
      <c r="S27" s="28" t="s">
        <v>82</v>
      </c>
      <c r="T27" s="33">
        <f t="shared" si="31"/>
        <v>0</v>
      </c>
      <c r="U27" s="28" t="s">
        <v>82</v>
      </c>
      <c r="V27" s="33">
        <f t="shared" si="32"/>
        <v>0</v>
      </c>
      <c r="W27" s="28" t="s">
        <v>82</v>
      </c>
      <c r="X27" s="33">
        <f t="shared" si="33"/>
        <v>0</v>
      </c>
      <c r="Y27" s="28" t="s">
        <v>82</v>
      </c>
      <c r="Z27" s="33">
        <f t="shared" si="34"/>
        <v>0</v>
      </c>
      <c r="AA27" s="28" t="s">
        <v>82</v>
      </c>
      <c r="AB27" s="33">
        <f t="shared" si="35"/>
        <v>0</v>
      </c>
      <c r="AC27" s="28" t="s">
        <v>82</v>
      </c>
      <c r="AD27" s="33">
        <f t="shared" si="36"/>
        <v>0</v>
      </c>
      <c r="AE27" s="28" t="s">
        <v>82</v>
      </c>
      <c r="AF27" s="33">
        <f t="shared" si="37"/>
        <v>0</v>
      </c>
      <c r="AG27" s="28" t="s">
        <v>82</v>
      </c>
      <c r="AH27" s="33">
        <f t="shared" si="38"/>
        <v>0</v>
      </c>
      <c r="AI27" s="28" t="s">
        <v>82</v>
      </c>
      <c r="AJ27" s="33">
        <f t="shared" si="39"/>
        <v>0</v>
      </c>
      <c r="AK27" s="28" t="s">
        <v>82</v>
      </c>
      <c r="AL27" s="33">
        <f t="shared" si="40"/>
        <v>0</v>
      </c>
      <c r="AM27" s="28" t="s">
        <v>82</v>
      </c>
      <c r="AN27" s="33">
        <f t="shared" si="41"/>
        <v>0</v>
      </c>
      <c r="AO27" s="28" t="s">
        <v>82</v>
      </c>
      <c r="AP27" s="33">
        <f t="shared" si="42"/>
        <v>0</v>
      </c>
      <c r="AQ27" s="28" t="s">
        <v>82</v>
      </c>
      <c r="AR27" s="33">
        <f t="shared" si="43"/>
        <v>0</v>
      </c>
      <c r="AS27" s="28" t="s">
        <v>82</v>
      </c>
      <c r="AT27" s="33">
        <f t="shared" si="44"/>
        <v>0</v>
      </c>
      <c r="AU27" s="28" t="s">
        <v>82</v>
      </c>
      <c r="AV27" s="33">
        <f t="shared" si="45"/>
        <v>0</v>
      </c>
      <c r="AW27" s="28" t="s">
        <v>82</v>
      </c>
      <c r="AX27" s="33">
        <f t="shared" si="46"/>
        <v>0</v>
      </c>
      <c r="AY27" s="28" t="s">
        <v>82</v>
      </c>
      <c r="AZ27" s="33">
        <f t="shared" si="47"/>
        <v>0</v>
      </c>
      <c r="BA27" s="28" t="s">
        <v>98</v>
      </c>
    </row>
    <row r="29" spans="2:53" ht="28.5">
      <c r="G29" s="22" t="s">
        <v>65</v>
      </c>
      <c r="H29" s="22" t="s">
        <v>66</v>
      </c>
      <c r="I29" s="22" t="s">
        <v>67</v>
      </c>
      <c r="J29" s="23" t="s">
        <v>83</v>
      </c>
      <c r="K29" s="22" t="s">
        <v>84</v>
      </c>
      <c r="L29" s="22" t="s">
        <v>85</v>
      </c>
      <c r="M29" s="22" t="s">
        <v>86</v>
      </c>
      <c r="N29" s="22" t="s">
        <v>87</v>
      </c>
      <c r="O29" s="22" t="s">
        <v>88</v>
      </c>
      <c r="P29" s="22" t="s">
        <v>89</v>
      </c>
      <c r="Q29" s="22" t="s">
        <v>90</v>
      </c>
      <c r="R29" s="22" t="s">
        <v>91</v>
      </c>
      <c r="S29" s="22" t="s">
        <v>92</v>
      </c>
      <c r="T29" s="22" t="s">
        <v>93</v>
      </c>
      <c r="U29" s="22" t="s">
        <v>94</v>
      </c>
      <c r="V29" s="22" t="s">
        <v>95</v>
      </c>
      <c r="W29" s="22" t="s">
        <v>96</v>
      </c>
      <c r="X29" s="22" t="s">
        <v>97</v>
      </c>
    </row>
    <row r="30" spans="2:53">
      <c r="B30" s="24">
        <f t="shared" ref="B30:B35" si="48">RANK(F30,$F$30:$F$35)</f>
        <v>1</v>
      </c>
      <c r="D30" s="26" t="s">
        <v>60</v>
      </c>
      <c r="E30" s="25" t="s">
        <v>126</v>
      </c>
      <c r="F30" s="24">
        <f t="shared" ref="F30:F35" si="49">SUM(G30:X30)</f>
        <v>20</v>
      </c>
      <c r="G30" s="27">
        <f>INDEX(Итог!$M$2:$M$7,MATCH("Lotus F1 Team",Итог!$J$2:$J$7,0))</f>
        <v>20</v>
      </c>
    </row>
    <row r="31" spans="2:53">
      <c r="B31" s="24">
        <f t="shared" si="48"/>
        <v>1</v>
      </c>
      <c r="D31" s="26" t="s">
        <v>119</v>
      </c>
      <c r="E31" s="25" t="s">
        <v>125</v>
      </c>
      <c r="F31" s="24">
        <f t="shared" si="49"/>
        <v>20</v>
      </c>
      <c r="G31" s="27">
        <f>INDEX(Итог!$M$2:$M$7,MATCH("Mercedes",Итог!$J$2:$J$7,0))</f>
        <v>20</v>
      </c>
    </row>
    <row r="32" spans="2:53">
      <c r="B32" s="24">
        <f t="shared" si="48"/>
        <v>1</v>
      </c>
      <c r="D32" s="26" t="s">
        <v>120</v>
      </c>
      <c r="E32" s="25" t="s">
        <v>128</v>
      </c>
      <c r="F32" s="24">
        <f t="shared" si="49"/>
        <v>20</v>
      </c>
      <c r="G32" s="27">
        <f>INDEX(Итог!$M$2:$M$7,MATCH("Sauber F1 Team",Итог!$J$2:$J$7,0))</f>
        <v>20</v>
      </c>
    </row>
    <row r="33" spans="2:53">
      <c r="B33" s="24">
        <f t="shared" si="48"/>
        <v>1</v>
      </c>
      <c r="D33" s="26" t="s">
        <v>59</v>
      </c>
      <c r="E33" s="25" t="s">
        <v>123</v>
      </c>
      <c r="F33" s="24">
        <f t="shared" si="49"/>
        <v>20</v>
      </c>
      <c r="G33" s="27">
        <f>INDEX(Итог!$M$2:$M$7,MATCH("Scuderia Ferrari",Итог!$J$2:$J$7,0))</f>
        <v>20</v>
      </c>
    </row>
    <row r="34" spans="2:53">
      <c r="B34" s="24">
        <f t="shared" si="48"/>
        <v>1</v>
      </c>
      <c r="D34" s="26" t="s">
        <v>129</v>
      </c>
      <c r="E34" s="25" t="s">
        <v>135</v>
      </c>
      <c r="F34" s="24">
        <f t="shared" si="49"/>
        <v>20</v>
      </c>
      <c r="G34" s="27">
        <f>INDEX(Итог!$M$2:$M$7,MATCH("Scuderia Toro Rosso",Итог!$J$2:$J$7,0))</f>
        <v>20</v>
      </c>
    </row>
    <row r="35" spans="2:53">
      <c r="B35" s="24">
        <f t="shared" si="48"/>
        <v>1</v>
      </c>
      <c r="D35" s="26" t="s">
        <v>61</v>
      </c>
      <c r="E35" s="25" t="s">
        <v>127</v>
      </c>
      <c r="F35" s="24">
        <f t="shared" si="49"/>
        <v>20</v>
      </c>
      <c r="G35" s="27">
        <f>INDEX(Итог!$M$2:$M$7,MATCH("Williams F1 Team",Итог!$J$2:$J$7,0))</f>
        <v>20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</row>
    <row r="36" spans="2:53"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</row>
    <row r="37" spans="2:53" s="28" customFormat="1">
      <c r="B37" s="31"/>
      <c r="D37" s="31"/>
      <c r="F37" s="31"/>
      <c r="G37" s="32" t="s">
        <v>75</v>
      </c>
      <c r="H37" s="33">
        <f t="shared" ref="H37:H42" si="50">B30</f>
        <v>1</v>
      </c>
      <c r="J37" s="33"/>
      <c r="K37" s="28" t="s">
        <v>124</v>
      </c>
      <c r="L37" s="33" t="str">
        <f t="shared" ref="L37:L42" si="51">E30</f>
        <v>&lt;img src="constructors/e20.jpg"&gt;</v>
      </c>
      <c r="M37" s="28" t="s">
        <v>109</v>
      </c>
      <c r="N37" s="33">
        <f t="shared" ref="N37:N42" si="52">F30</f>
        <v>20</v>
      </c>
      <c r="O37" s="28" t="s">
        <v>121</v>
      </c>
      <c r="P37" s="33"/>
      <c r="Q37" s="28" t="s">
        <v>122</v>
      </c>
      <c r="R37" s="33">
        <f t="shared" ref="R37:R42" si="53">G30</f>
        <v>20</v>
      </c>
      <c r="S37" s="28" t="s">
        <v>82</v>
      </c>
      <c r="T37" s="33">
        <f t="shared" ref="T37:T42" si="54">H30</f>
        <v>0</v>
      </c>
      <c r="U37" s="28" t="s">
        <v>82</v>
      </c>
      <c r="V37" s="33">
        <f t="shared" ref="V37:V42" si="55">I30</f>
        <v>0</v>
      </c>
      <c r="W37" s="28" t="s">
        <v>82</v>
      </c>
      <c r="X37" s="33">
        <f t="shared" ref="X37:X42" si="56">J30</f>
        <v>0</v>
      </c>
      <c r="Y37" s="28" t="s">
        <v>82</v>
      </c>
      <c r="Z37" s="33">
        <f t="shared" ref="Z37:Z42" si="57">K30</f>
        <v>0</v>
      </c>
      <c r="AA37" s="28" t="s">
        <v>82</v>
      </c>
      <c r="AB37" s="33">
        <f t="shared" ref="AB37:AB42" si="58">L30</f>
        <v>0</v>
      </c>
      <c r="AC37" s="28" t="s">
        <v>82</v>
      </c>
      <c r="AD37" s="33">
        <f t="shared" ref="AD37:AD42" si="59">M30</f>
        <v>0</v>
      </c>
      <c r="AE37" s="28" t="s">
        <v>82</v>
      </c>
      <c r="AF37" s="33">
        <f t="shared" ref="AF37:AF42" si="60">N30</f>
        <v>0</v>
      </c>
      <c r="AG37" s="28" t="s">
        <v>82</v>
      </c>
      <c r="AH37" s="33">
        <f t="shared" ref="AH37:AH42" si="61">O30</f>
        <v>0</v>
      </c>
      <c r="AI37" s="28" t="s">
        <v>82</v>
      </c>
      <c r="AJ37" s="33">
        <f t="shared" ref="AJ37:AJ42" si="62">P30</f>
        <v>0</v>
      </c>
      <c r="AK37" s="28" t="s">
        <v>82</v>
      </c>
      <c r="AL37" s="33">
        <f t="shared" ref="AL37:AL42" si="63">Q30</f>
        <v>0</v>
      </c>
      <c r="AM37" s="28" t="s">
        <v>82</v>
      </c>
      <c r="AN37" s="33">
        <f t="shared" ref="AN37:AN42" si="64">R30</f>
        <v>0</v>
      </c>
      <c r="AO37" s="28" t="s">
        <v>82</v>
      </c>
      <c r="AP37" s="33">
        <f t="shared" ref="AP37:AP42" si="65">S30</f>
        <v>0</v>
      </c>
      <c r="AQ37" s="28" t="s">
        <v>82</v>
      </c>
      <c r="AR37" s="33">
        <f t="shared" ref="AR37:AR42" si="66">T30</f>
        <v>0</v>
      </c>
      <c r="AS37" s="28" t="s">
        <v>82</v>
      </c>
      <c r="AT37" s="33">
        <f t="shared" ref="AT37:AT42" si="67">U30</f>
        <v>0</v>
      </c>
      <c r="AU37" s="28" t="s">
        <v>82</v>
      </c>
      <c r="AV37" s="33">
        <f t="shared" ref="AV37:AV42" si="68">V30</f>
        <v>0</v>
      </c>
      <c r="AW37" s="28" t="s">
        <v>82</v>
      </c>
      <c r="AX37" s="33">
        <f t="shared" ref="AX37:AX42" si="69">W30</f>
        <v>0</v>
      </c>
      <c r="AY37" s="28" t="s">
        <v>82</v>
      </c>
      <c r="AZ37" s="33">
        <f t="shared" ref="AZ37:AZ42" si="70">X30</f>
        <v>0</v>
      </c>
      <c r="BA37" s="28" t="s">
        <v>98</v>
      </c>
    </row>
    <row r="38" spans="2:53" s="28" customFormat="1">
      <c r="B38" s="31"/>
      <c r="D38" s="31"/>
      <c r="F38" s="31"/>
      <c r="G38" s="32" t="s">
        <v>75</v>
      </c>
      <c r="H38" s="33">
        <f t="shared" si="50"/>
        <v>1</v>
      </c>
      <c r="J38" s="33"/>
      <c r="K38" s="28" t="s">
        <v>124</v>
      </c>
      <c r="L38" s="33" t="str">
        <f t="shared" si="51"/>
        <v>&lt;img src="constructors/w03-2012.jpg"&gt;</v>
      </c>
      <c r="M38" s="28" t="s">
        <v>109</v>
      </c>
      <c r="N38" s="33">
        <f t="shared" si="52"/>
        <v>20</v>
      </c>
      <c r="O38" s="28" t="s">
        <v>121</v>
      </c>
      <c r="P38" s="33"/>
      <c r="Q38" s="28" t="s">
        <v>122</v>
      </c>
      <c r="R38" s="33">
        <f t="shared" si="53"/>
        <v>20</v>
      </c>
      <c r="S38" s="28" t="s">
        <v>82</v>
      </c>
      <c r="T38" s="33">
        <f t="shared" si="54"/>
        <v>0</v>
      </c>
      <c r="U38" s="28" t="s">
        <v>82</v>
      </c>
      <c r="V38" s="33">
        <f t="shared" si="55"/>
        <v>0</v>
      </c>
      <c r="W38" s="28" t="s">
        <v>82</v>
      </c>
      <c r="X38" s="33">
        <f t="shared" si="56"/>
        <v>0</v>
      </c>
      <c r="Y38" s="28" t="s">
        <v>82</v>
      </c>
      <c r="Z38" s="33">
        <f t="shared" si="57"/>
        <v>0</v>
      </c>
      <c r="AA38" s="28" t="s">
        <v>82</v>
      </c>
      <c r="AB38" s="33">
        <f t="shared" si="58"/>
        <v>0</v>
      </c>
      <c r="AC38" s="28" t="s">
        <v>82</v>
      </c>
      <c r="AD38" s="33">
        <f t="shared" si="59"/>
        <v>0</v>
      </c>
      <c r="AE38" s="28" t="s">
        <v>82</v>
      </c>
      <c r="AF38" s="33">
        <f t="shared" si="60"/>
        <v>0</v>
      </c>
      <c r="AG38" s="28" t="s">
        <v>82</v>
      </c>
      <c r="AH38" s="33">
        <f t="shared" si="61"/>
        <v>0</v>
      </c>
      <c r="AI38" s="28" t="s">
        <v>82</v>
      </c>
      <c r="AJ38" s="33">
        <f t="shared" si="62"/>
        <v>0</v>
      </c>
      <c r="AK38" s="28" t="s">
        <v>82</v>
      </c>
      <c r="AL38" s="33">
        <f t="shared" si="63"/>
        <v>0</v>
      </c>
      <c r="AM38" s="28" t="s">
        <v>82</v>
      </c>
      <c r="AN38" s="33">
        <f t="shared" si="64"/>
        <v>0</v>
      </c>
      <c r="AO38" s="28" t="s">
        <v>82</v>
      </c>
      <c r="AP38" s="33">
        <f t="shared" si="65"/>
        <v>0</v>
      </c>
      <c r="AQ38" s="28" t="s">
        <v>82</v>
      </c>
      <c r="AR38" s="33">
        <f t="shared" si="66"/>
        <v>0</v>
      </c>
      <c r="AS38" s="28" t="s">
        <v>82</v>
      </c>
      <c r="AT38" s="33">
        <f t="shared" si="67"/>
        <v>0</v>
      </c>
      <c r="AU38" s="28" t="s">
        <v>82</v>
      </c>
      <c r="AV38" s="33">
        <f t="shared" si="68"/>
        <v>0</v>
      </c>
      <c r="AW38" s="28" t="s">
        <v>82</v>
      </c>
      <c r="AX38" s="33">
        <f t="shared" si="69"/>
        <v>0</v>
      </c>
      <c r="AY38" s="28" t="s">
        <v>82</v>
      </c>
      <c r="AZ38" s="33">
        <f t="shared" si="70"/>
        <v>0</v>
      </c>
      <c r="BA38" s="28" t="s">
        <v>98</v>
      </c>
    </row>
    <row r="39" spans="2:53" s="28" customFormat="1">
      <c r="B39" s="31"/>
      <c r="D39" s="31"/>
      <c r="F39" s="31"/>
      <c r="G39" s="32" t="s">
        <v>75</v>
      </c>
      <c r="H39" s="33">
        <f t="shared" si="50"/>
        <v>1</v>
      </c>
      <c r="J39" s="33"/>
      <c r="K39" s="28" t="s">
        <v>124</v>
      </c>
      <c r="L39" s="33" t="str">
        <f t="shared" si="51"/>
        <v>&lt;img src="constructors/sauber.jpg"&gt;</v>
      </c>
      <c r="M39" s="28" t="s">
        <v>109</v>
      </c>
      <c r="N39" s="33">
        <f t="shared" si="52"/>
        <v>20</v>
      </c>
      <c r="O39" s="28" t="s">
        <v>121</v>
      </c>
      <c r="P39" s="33"/>
      <c r="Q39" s="28" t="s">
        <v>122</v>
      </c>
      <c r="R39" s="33">
        <f t="shared" si="53"/>
        <v>20</v>
      </c>
      <c r="S39" s="28" t="s">
        <v>82</v>
      </c>
      <c r="T39" s="33">
        <f t="shared" si="54"/>
        <v>0</v>
      </c>
      <c r="U39" s="28" t="s">
        <v>82</v>
      </c>
      <c r="V39" s="33">
        <f t="shared" si="55"/>
        <v>0</v>
      </c>
      <c r="W39" s="28" t="s">
        <v>82</v>
      </c>
      <c r="X39" s="33">
        <f t="shared" si="56"/>
        <v>0</v>
      </c>
      <c r="Y39" s="28" t="s">
        <v>82</v>
      </c>
      <c r="Z39" s="33">
        <f t="shared" si="57"/>
        <v>0</v>
      </c>
      <c r="AA39" s="28" t="s">
        <v>82</v>
      </c>
      <c r="AB39" s="33">
        <f t="shared" si="58"/>
        <v>0</v>
      </c>
      <c r="AC39" s="28" t="s">
        <v>82</v>
      </c>
      <c r="AD39" s="33">
        <f t="shared" si="59"/>
        <v>0</v>
      </c>
      <c r="AE39" s="28" t="s">
        <v>82</v>
      </c>
      <c r="AF39" s="33">
        <f t="shared" si="60"/>
        <v>0</v>
      </c>
      <c r="AG39" s="28" t="s">
        <v>82</v>
      </c>
      <c r="AH39" s="33">
        <f t="shared" si="61"/>
        <v>0</v>
      </c>
      <c r="AI39" s="28" t="s">
        <v>82</v>
      </c>
      <c r="AJ39" s="33">
        <f t="shared" si="62"/>
        <v>0</v>
      </c>
      <c r="AK39" s="28" t="s">
        <v>82</v>
      </c>
      <c r="AL39" s="33">
        <f t="shared" si="63"/>
        <v>0</v>
      </c>
      <c r="AM39" s="28" t="s">
        <v>82</v>
      </c>
      <c r="AN39" s="33">
        <f t="shared" si="64"/>
        <v>0</v>
      </c>
      <c r="AO39" s="28" t="s">
        <v>82</v>
      </c>
      <c r="AP39" s="33">
        <f t="shared" si="65"/>
        <v>0</v>
      </c>
      <c r="AQ39" s="28" t="s">
        <v>82</v>
      </c>
      <c r="AR39" s="33">
        <f t="shared" si="66"/>
        <v>0</v>
      </c>
      <c r="AS39" s="28" t="s">
        <v>82</v>
      </c>
      <c r="AT39" s="33">
        <f t="shared" si="67"/>
        <v>0</v>
      </c>
      <c r="AU39" s="28" t="s">
        <v>82</v>
      </c>
      <c r="AV39" s="33">
        <f t="shared" si="68"/>
        <v>0</v>
      </c>
      <c r="AW39" s="28" t="s">
        <v>82</v>
      </c>
      <c r="AX39" s="33">
        <f t="shared" si="69"/>
        <v>0</v>
      </c>
      <c r="AY39" s="28" t="s">
        <v>82</v>
      </c>
      <c r="AZ39" s="33">
        <f t="shared" si="70"/>
        <v>0</v>
      </c>
      <c r="BA39" s="28" t="s">
        <v>98</v>
      </c>
    </row>
    <row r="40" spans="2:53" s="28" customFormat="1">
      <c r="B40" s="31"/>
      <c r="D40" s="31"/>
      <c r="F40" s="31"/>
      <c r="G40" s="32" t="s">
        <v>75</v>
      </c>
      <c r="H40" s="33">
        <f t="shared" si="50"/>
        <v>1</v>
      </c>
      <c r="J40" s="33"/>
      <c r="K40" s="28" t="s">
        <v>124</v>
      </c>
      <c r="L40" s="33" t="str">
        <f t="shared" si="51"/>
        <v>&lt;img src="constructors/f2012.jpg"&gt;</v>
      </c>
      <c r="M40" s="28" t="s">
        <v>109</v>
      </c>
      <c r="N40" s="33">
        <f t="shared" si="52"/>
        <v>20</v>
      </c>
      <c r="O40" s="28" t="s">
        <v>121</v>
      </c>
      <c r="P40" s="33"/>
      <c r="Q40" s="28" t="s">
        <v>122</v>
      </c>
      <c r="R40" s="33">
        <f t="shared" si="53"/>
        <v>20</v>
      </c>
      <c r="S40" s="28" t="s">
        <v>82</v>
      </c>
      <c r="T40" s="33">
        <f t="shared" si="54"/>
        <v>0</v>
      </c>
      <c r="U40" s="28" t="s">
        <v>82</v>
      </c>
      <c r="V40" s="33">
        <f t="shared" si="55"/>
        <v>0</v>
      </c>
      <c r="W40" s="28" t="s">
        <v>82</v>
      </c>
      <c r="X40" s="33">
        <f t="shared" si="56"/>
        <v>0</v>
      </c>
      <c r="Y40" s="28" t="s">
        <v>82</v>
      </c>
      <c r="Z40" s="33">
        <f t="shared" si="57"/>
        <v>0</v>
      </c>
      <c r="AA40" s="28" t="s">
        <v>82</v>
      </c>
      <c r="AB40" s="33">
        <f t="shared" si="58"/>
        <v>0</v>
      </c>
      <c r="AC40" s="28" t="s">
        <v>82</v>
      </c>
      <c r="AD40" s="33">
        <f t="shared" si="59"/>
        <v>0</v>
      </c>
      <c r="AE40" s="28" t="s">
        <v>82</v>
      </c>
      <c r="AF40" s="33">
        <f t="shared" si="60"/>
        <v>0</v>
      </c>
      <c r="AG40" s="28" t="s">
        <v>82</v>
      </c>
      <c r="AH40" s="33">
        <f t="shared" si="61"/>
        <v>0</v>
      </c>
      <c r="AI40" s="28" t="s">
        <v>82</v>
      </c>
      <c r="AJ40" s="33">
        <f t="shared" si="62"/>
        <v>0</v>
      </c>
      <c r="AK40" s="28" t="s">
        <v>82</v>
      </c>
      <c r="AL40" s="33">
        <f t="shared" si="63"/>
        <v>0</v>
      </c>
      <c r="AM40" s="28" t="s">
        <v>82</v>
      </c>
      <c r="AN40" s="33">
        <f t="shared" si="64"/>
        <v>0</v>
      </c>
      <c r="AO40" s="28" t="s">
        <v>82</v>
      </c>
      <c r="AP40" s="33">
        <f t="shared" si="65"/>
        <v>0</v>
      </c>
      <c r="AQ40" s="28" t="s">
        <v>82</v>
      </c>
      <c r="AR40" s="33">
        <f t="shared" si="66"/>
        <v>0</v>
      </c>
      <c r="AS40" s="28" t="s">
        <v>82</v>
      </c>
      <c r="AT40" s="33">
        <f t="shared" si="67"/>
        <v>0</v>
      </c>
      <c r="AU40" s="28" t="s">
        <v>82</v>
      </c>
      <c r="AV40" s="33">
        <f t="shared" si="68"/>
        <v>0</v>
      </c>
      <c r="AW40" s="28" t="s">
        <v>82</v>
      </c>
      <c r="AX40" s="33">
        <f t="shared" si="69"/>
        <v>0</v>
      </c>
      <c r="AY40" s="28" t="s">
        <v>82</v>
      </c>
      <c r="AZ40" s="33">
        <f t="shared" si="70"/>
        <v>0</v>
      </c>
      <c r="BA40" s="28" t="s">
        <v>98</v>
      </c>
    </row>
    <row r="41" spans="2:53" s="28" customFormat="1">
      <c r="B41" s="31"/>
      <c r="D41" s="31"/>
      <c r="F41" s="31"/>
      <c r="G41" s="32" t="s">
        <v>75</v>
      </c>
      <c r="H41" s="33">
        <f t="shared" si="50"/>
        <v>1</v>
      </c>
      <c r="J41" s="33"/>
      <c r="K41" s="28" t="s">
        <v>124</v>
      </c>
      <c r="L41" s="33" t="str">
        <f t="shared" si="51"/>
        <v>&lt;img src="constructors/str7_2012.jpg"&gt;</v>
      </c>
      <c r="M41" s="28" t="s">
        <v>109</v>
      </c>
      <c r="N41" s="33">
        <f t="shared" si="52"/>
        <v>20</v>
      </c>
      <c r="O41" s="28" t="s">
        <v>121</v>
      </c>
      <c r="P41" s="33"/>
      <c r="Q41" s="28" t="s">
        <v>122</v>
      </c>
      <c r="R41" s="33">
        <f t="shared" si="53"/>
        <v>20</v>
      </c>
      <c r="S41" s="28" t="s">
        <v>82</v>
      </c>
      <c r="T41" s="33">
        <f t="shared" si="54"/>
        <v>0</v>
      </c>
      <c r="U41" s="28" t="s">
        <v>82</v>
      </c>
      <c r="V41" s="33">
        <f t="shared" si="55"/>
        <v>0</v>
      </c>
      <c r="W41" s="28" t="s">
        <v>82</v>
      </c>
      <c r="X41" s="33">
        <f t="shared" si="56"/>
        <v>0</v>
      </c>
      <c r="Y41" s="28" t="s">
        <v>82</v>
      </c>
      <c r="Z41" s="33">
        <f t="shared" si="57"/>
        <v>0</v>
      </c>
      <c r="AA41" s="28" t="s">
        <v>82</v>
      </c>
      <c r="AB41" s="33">
        <f t="shared" si="58"/>
        <v>0</v>
      </c>
      <c r="AC41" s="28" t="s">
        <v>82</v>
      </c>
      <c r="AD41" s="33">
        <f t="shared" si="59"/>
        <v>0</v>
      </c>
      <c r="AE41" s="28" t="s">
        <v>82</v>
      </c>
      <c r="AF41" s="33">
        <f t="shared" si="60"/>
        <v>0</v>
      </c>
      <c r="AG41" s="28" t="s">
        <v>82</v>
      </c>
      <c r="AH41" s="33">
        <f t="shared" si="61"/>
        <v>0</v>
      </c>
      <c r="AI41" s="28" t="s">
        <v>82</v>
      </c>
      <c r="AJ41" s="33">
        <f t="shared" si="62"/>
        <v>0</v>
      </c>
      <c r="AK41" s="28" t="s">
        <v>82</v>
      </c>
      <c r="AL41" s="33">
        <f t="shared" si="63"/>
        <v>0</v>
      </c>
      <c r="AM41" s="28" t="s">
        <v>82</v>
      </c>
      <c r="AN41" s="33">
        <f t="shared" si="64"/>
        <v>0</v>
      </c>
      <c r="AO41" s="28" t="s">
        <v>82</v>
      </c>
      <c r="AP41" s="33">
        <f t="shared" si="65"/>
        <v>0</v>
      </c>
      <c r="AQ41" s="28" t="s">
        <v>82</v>
      </c>
      <c r="AR41" s="33">
        <f t="shared" si="66"/>
        <v>0</v>
      </c>
      <c r="AS41" s="28" t="s">
        <v>82</v>
      </c>
      <c r="AT41" s="33">
        <f t="shared" si="67"/>
        <v>0</v>
      </c>
      <c r="AU41" s="28" t="s">
        <v>82</v>
      </c>
      <c r="AV41" s="33">
        <f t="shared" si="68"/>
        <v>0</v>
      </c>
      <c r="AW41" s="28" t="s">
        <v>82</v>
      </c>
      <c r="AX41" s="33">
        <f t="shared" si="69"/>
        <v>0</v>
      </c>
      <c r="AY41" s="28" t="s">
        <v>82</v>
      </c>
      <c r="AZ41" s="33">
        <f t="shared" si="70"/>
        <v>0</v>
      </c>
      <c r="BA41" s="28" t="s">
        <v>98</v>
      </c>
    </row>
    <row r="42" spans="2:53" s="28" customFormat="1">
      <c r="B42" s="31"/>
      <c r="D42" s="31"/>
      <c r="F42" s="31"/>
      <c r="G42" s="32" t="s">
        <v>75</v>
      </c>
      <c r="H42" s="33">
        <f t="shared" si="50"/>
        <v>1</v>
      </c>
      <c r="J42" s="33"/>
      <c r="K42" s="28" t="s">
        <v>124</v>
      </c>
      <c r="L42" s="33" t="str">
        <f t="shared" si="51"/>
        <v>&lt;img src="constructors/fw34.jpg"&gt;</v>
      </c>
      <c r="M42" s="28" t="s">
        <v>109</v>
      </c>
      <c r="N42" s="33">
        <f t="shared" si="52"/>
        <v>20</v>
      </c>
      <c r="O42" s="28" t="s">
        <v>121</v>
      </c>
      <c r="P42" s="33"/>
      <c r="Q42" s="28" t="s">
        <v>122</v>
      </c>
      <c r="R42" s="33">
        <f t="shared" si="53"/>
        <v>20</v>
      </c>
      <c r="S42" s="28" t="s">
        <v>82</v>
      </c>
      <c r="T42" s="33">
        <f t="shared" si="54"/>
        <v>0</v>
      </c>
      <c r="U42" s="28" t="s">
        <v>82</v>
      </c>
      <c r="V42" s="33">
        <f t="shared" si="55"/>
        <v>0</v>
      </c>
      <c r="W42" s="28" t="s">
        <v>82</v>
      </c>
      <c r="X42" s="33">
        <f t="shared" si="56"/>
        <v>0</v>
      </c>
      <c r="Y42" s="28" t="s">
        <v>82</v>
      </c>
      <c r="Z42" s="33">
        <f t="shared" si="57"/>
        <v>0</v>
      </c>
      <c r="AA42" s="28" t="s">
        <v>82</v>
      </c>
      <c r="AB42" s="33">
        <f t="shared" si="58"/>
        <v>0</v>
      </c>
      <c r="AC42" s="28" t="s">
        <v>82</v>
      </c>
      <c r="AD42" s="33">
        <f t="shared" si="59"/>
        <v>0</v>
      </c>
      <c r="AE42" s="28" t="s">
        <v>82</v>
      </c>
      <c r="AF42" s="33">
        <f t="shared" si="60"/>
        <v>0</v>
      </c>
      <c r="AG42" s="28" t="s">
        <v>82</v>
      </c>
      <c r="AH42" s="33">
        <f t="shared" si="61"/>
        <v>0</v>
      </c>
      <c r="AI42" s="28" t="s">
        <v>82</v>
      </c>
      <c r="AJ42" s="33">
        <f t="shared" si="62"/>
        <v>0</v>
      </c>
      <c r="AK42" s="28" t="s">
        <v>82</v>
      </c>
      <c r="AL42" s="33">
        <f t="shared" si="63"/>
        <v>0</v>
      </c>
      <c r="AM42" s="28" t="s">
        <v>82</v>
      </c>
      <c r="AN42" s="33">
        <f t="shared" si="64"/>
        <v>0</v>
      </c>
      <c r="AO42" s="28" t="s">
        <v>82</v>
      </c>
      <c r="AP42" s="33">
        <f t="shared" si="65"/>
        <v>0</v>
      </c>
      <c r="AQ42" s="28" t="s">
        <v>82</v>
      </c>
      <c r="AR42" s="33">
        <f t="shared" si="66"/>
        <v>0</v>
      </c>
      <c r="AS42" s="28" t="s">
        <v>82</v>
      </c>
      <c r="AT42" s="33">
        <f t="shared" si="67"/>
        <v>0</v>
      </c>
      <c r="AU42" s="28" t="s">
        <v>82</v>
      </c>
      <c r="AV42" s="33">
        <f t="shared" si="68"/>
        <v>0</v>
      </c>
      <c r="AW42" s="28" t="s">
        <v>82</v>
      </c>
      <c r="AX42" s="33">
        <f t="shared" si="69"/>
        <v>0</v>
      </c>
      <c r="AY42" s="28" t="s">
        <v>82</v>
      </c>
      <c r="AZ42" s="33">
        <f t="shared" si="70"/>
        <v>0</v>
      </c>
      <c r="BA42" s="28" t="s">
        <v>98</v>
      </c>
    </row>
    <row r="43" spans="2:53" ht="36.75">
      <c r="H43" s="22" t="s">
        <v>58</v>
      </c>
      <c r="I43" s="22"/>
      <c r="K43" s="22"/>
      <c r="L43" s="22" t="s">
        <v>80</v>
      </c>
      <c r="M43" s="22"/>
      <c r="N43" s="22" t="s">
        <v>81</v>
      </c>
      <c r="O43" s="22"/>
      <c r="Q43" s="22"/>
      <c r="R43" s="22" t="s">
        <v>65</v>
      </c>
      <c r="S43" s="22"/>
      <c r="T43" s="22" t="s">
        <v>66</v>
      </c>
      <c r="U43" s="22"/>
      <c r="V43" s="22" t="s">
        <v>67</v>
      </c>
      <c r="W43" s="22"/>
      <c r="X43" s="23" t="s">
        <v>83</v>
      </c>
      <c r="Y43" s="22"/>
      <c r="Z43" s="22" t="s">
        <v>84</v>
      </c>
      <c r="AA43" s="22"/>
      <c r="AB43" s="22" t="s">
        <v>85</v>
      </c>
      <c r="AC43" s="22"/>
      <c r="AD43" s="22" t="s">
        <v>86</v>
      </c>
      <c r="AE43" s="22"/>
      <c r="AF43" s="22" t="s">
        <v>87</v>
      </c>
      <c r="AG43" s="22"/>
      <c r="AH43" s="22" t="s">
        <v>88</v>
      </c>
      <c r="AI43" s="22"/>
      <c r="AJ43" s="22" t="s">
        <v>89</v>
      </c>
      <c r="AK43" s="22"/>
      <c r="AL43" s="22" t="s">
        <v>90</v>
      </c>
      <c r="AM43" s="22"/>
      <c r="AN43" s="22" t="s">
        <v>91</v>
      </c>
      <c r="AO43" s="22"/>
      <c r="AP43" s="22" t="s">
        <v>92</v>
      </c>
      <c r="AQ43" s="22"/>
      <c r="AR43" s="22" t="s">
        <v>93</v>
      </c>
      <c r="AS43" s="22"/>
      <c r="AT43" s="22" t="s">
        <v>94</v>
      </c>
      <c r="AU43" s="22"/>
      <c r="AV43" s="22" t="s">
        <v>95</v>
      </c>
      <c r="AW43" s="22"/>
      <c r="AX43" s="22" t="s">
        <v>96</v>
      </c>
      <c r="AY43" s="22"/>
      <c r="AZ43" s="22" t="s">
        <v>97</v>
      </c>
    </row>
  </sheetData>
  <sheetProtection sheet="1" objects="1" scenarios="1"/>
  <sortState ref="B30:G35">
    <sortCondition ref="B3:B14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Прогноз</vt:lpstr>
      <vt:lpstr>Расчет</vt:lpstr>
      <vt:lpstr>Итог</vt:lpstr>
      <vt:lpstr>Сезон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2006-11-28T10:41:36Z</dcterms:created>
  <dcterms:modified xsi:type="dcterms:W3CDTF">2012-04-14T06:02:20Z</dcterms:modified>
</cp:coreProperties>
</file>