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0995" activeTab="0"/>
  </bookViews>
  <sheets>
    <sheet name="TSA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Oleg Travyanko</author>
  </authors>
  <commentList>
    <comment ref="L21" authorId="0">
      <text>
        <r>
          <rPr>
            <b/>
            <sz val="8"/>
            <rFont val="Tahoma"/>
            <family val="0"/>
          </rPr>
          <t>Моменты только хозяев</t>
        </r>
      </text>
    </comment>
    <comment ref="M21" authorId="0">
      <text>
        <r>
          <rPr>
            <b/>
            <sz val="8"/>
            <rFont val="Tahoma"/>
            <family val="0"/>
          </rPr>
          <t>Моменты двусторонние</t>
        </r>
      </text>
    </comment>
    <comment ref="N21" authorId="0">
      <text>
        <r>
          <rPr>
            <b/>
            <sz val="8"/>
            <rFont val="Tahoma"/>
            <family val="0"/>
          </rPr>
          <t>Моменты только гостей</t>
        </r>
      </text>
    </comment>
    <comment ref="O21" authorId="0">
      <text>
        <r>
          <rPr>
            <b/>
            <sz val="8"/>
            <rFont val="Tahoma"/>
            <family val="0"/>
          </rPr>
          <t>Всего отличий</t>
        </r>
      </text>
    </comment>
  </commentList>
</comments>
</file>

<file path=xl/sharedStrings.xml><?xml version="1.0" encoding="utf-8"?>
<sst xmlns="http://schemas.openxmlformats.org/spreadsheetml/2006/main" count="128" uniqueCount="45">
  <si>
    <t>№</t>
  </si>
  <si>
    <t>Матч</t>
  </si>
  <si>
    <t>Счет</t>
  </si>
  <si>
    <t>З А П А С</t>
  </si>
  <si>
    <t>О С Н О В А</t>
  </si>
  <si>
    <t>-</t>
  </si>
  <si>
    <t>Исх</t>
  </si>
  <si>
    <t>Исх.</t>
  </si>
  <si>
    <t>В поле "Исх." вводятся исходы соответствующих матчей ("1","0" или "2") или "---" в случае отмены матча</t>
  </si>
  <si>
    <t>ЗАПАС</t>
  </si>
  <si>
    <t/>
  </si>
  <si>
    <t>Σ</t>
  </si>
  <si>
    <t>Протокол тура № 1</t>
  </si>
  <si>
    <t>*</t>
  </si>
  <si>
    <t>Кохинор</t>
  </si>
  <si>
    <t>Регент</t>
  </si>
  <si>
    <t>Eveli</t>
  </si>
  <si>
    <t>х</t>
  </si>
  <si>
    <t>fanatt</t>
  </si>
  <si>
    <t>kibic</t>
  </si>
  <si>
    <t>Математик</t>
  </si>
  <si>
    <t>1.Вест Хэм –Ман.Сити</t>
  </si>
  <si>
    <t>2.Вулверхэмптон-Сандерленд</t>
  </si>
  <si>
    <t>3.Вердер-Гамбург</t>
  </si>
  <si>
    <t>4.Бохум-Ганновер</t>
  </si>
  <si>
    <t>5.Нюрнберг-Кельн</t>
  </si>
  <si>
    <t>6.Болонья-Катанья</t>
  </si>
  <si>
    <t>7.Дженоа-Милан</t>
  </si>
  <si>
    <t>8.Палермо-Са мпдория</t>
  </si>
  <si>
    <t>9.Хетафе-Малага</t>
  </si>
  <si>
    <t>10.Вильярреал-Валенсия</t>
  </si>
  <si>
    <t>11.Эспаньол-Осасуна</t>
  </si>
  <si>
    <t>12.Депортиво-Мальорка</t>
  </si>
  <si>
    <t>13.Кривбасс-Закарпатье</t>
  </si>
  <si>
    <t>14.Металлург(Д)-Оболон ь</t>
  </si>
  <si>
    <t>15.Ильичевец-Карпаты</t>
  </si>
  <si>
    <t>Nosferatu</t>
  </si>
  <si>
    <t>Санек</t>
  </si>
  <si>
    <t>Макс</t>
  </si>
  <si>
    <t>Oksi_f</t>
  </si>
  <si>
    <t>phenyx</t>
  </si>
  <si>
    <t xml:space="preserve">Ливерпулец </t>
  </si>
  <si>
    <t>semeniuk</t>
  </si>
  <si>
    <t>SunOk</t>
  </si>
  <si>
    <t>x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</si>
</sst>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Так&quot;;&quot;Так&quot;;&quot;Ні&quot;"/>
    <numFmt numFmtId="169" formatCode="&quot;Істина&quot;;&quot;Істина&quot;;&quot;Хибність&quot;"/>
    <numFmt numFmtId="170" formatCode="&quot;Увімк&quot;;&quot;Увімк&quot;;&quot;Вимк&quot;"/>
  </numFmts>
  <fonts count="32">
    <font>
      <sz val="10"/>
      <name val="Arial Cyr"/>
      <family val="0"/>
    </font>
    <font>
      <b/>
      <sz val="9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u val="single"/>
      <sz val="10"/>
      <name val="Arial Cyr"/>
      <family val="0"/>
    </font>
    <font>
      <sz val="12"/>
      <name val="Arial Black"/>
      <family val="2"/>
    </font>
    <font>
      <b/>
      <sz val="20"/>
      <name val="Arial Cyr"/>
      <family val="0"/>
    </font>
    <font>
      <sz val="10"/>
      <color indexed="9"/>
      <name val="Arial Cyr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20" borderId="6" applyNumberFormat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0" fontId="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21" borderId="9" applyNumberFormat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5" fillId="24" borderId="10" xfId="0" applyFon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1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10" xfId="0" applyBorder="1" applyAlignment="1" quotePrefix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NumberFormat="1" applyFont="1" applyFill="1" applyBorder="1" applyAlignment="1">
      <alignment horizontal="left" wrapText="1"/>
    </xf>
    <xf numFmtId="0" fontId="5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11" fillId="24" borderId="18" xfId="0" applyFont="1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22" xfId="0" applyNumberFormat="1" applyFont="1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49" fontId="1" fillId="24" borderId="13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5" fillId="0" borderId="20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right"/>
    </xf>
    <xf numFmtId="49" fontId="5" fillId="24" borderId="33" xfId="0" applyNumberFormat="1" applyFont="1" applyFill="1" applyBorder="1" applyAlignment="1">
      <alignment horizontal="left"/>
    </xf>
    <xf numFmtId="49" fontId="5" fillId="24" borderId="34" xfId="0" applyNumberFormat="1" applyFont="1" applyFill="1" applyBorder="1" applyAlignment="1">
      <alignment horizontal="left"/>
    </xf>
    <xf numFmtId="49" fontId="5" fillId="24" borderId="35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0" fontId="5" fillId="21" borderId="13" xfId="0" applyFont="1" applyFill="1" applyBorder="1" applyAlignment="1">
      <alignment horizontal="center"/>
    </xf>
    <xf numFmtId="0" fontId="5" fillId="21" borderId="11" xfId="0" applyFont="1" applyFill="1" applyBorder="1" applyAlignment="1">
      <alignment horizontal="center"/>
    </xf>
    <xf numFmtId="0" fontId="5" fillId="21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9" fillId="4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1" fillId="24" borderId="17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right"/>
    </xf>
    <xf numFmtId="49" fontId="5" fillId="24" borderId="16" xfId="0" applyNumberFormat="1" applyFont="1" applyFill="1" applyBorder="1" applyAlignment="1">
      <alignment horizontal="right"/>
    </xf>
    <xf numFmtId="49" fontId="5" fillId="24" borderId="17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8">
    <dxf>
      <fill>
        <patternFill patternType="darkDown"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W54"/>
  <sheetViews>
    <sheetView showGridLines="0" tabSelected="1" zoomScalePageLayoutView="0" workbookViewId="0" topLeftCell="C1">
      <selection activeCell="O30" sqref="O30"/>
    </sheetView>
  </sheetViews>
  <sheetFormatPr defaultColWidth="9.00390625" defaultRowHeight="12.75"/>
  <cols>
    <col min="1" max="1" width="3.00390625" style="0" customWidth="1"/>
    <col min="2" max="2" width="32.75390625" style="0" customWidth="1"/>
    <col min="3" max="33" width="3.25390625" style="1" customWidth="1"/>
    <col min="34" max="34" width="32.75390625" style="0" customWidth="1"/>
    <col min="35" max="49" width="2.75390625" style="0" hidden="1" customWidth="1"/>
  </cols>
  <sheetData>
    <row r="1" spans="1:34" ht="19.5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4" ht="20.25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ht="27" thickBot="1">
      <c r="A3" s="13"/>
      <c r="B3" s="13"/>
      <c r="C3" s="13"/>
      <c r="D3" s="13"/>
      <c r="E3" s="13"/>
      <c r="F3" s="13"/>
      <c r="G3" s="13"/>
      <c r="H3" s="13"/>
      <c r="I3" s="13"/>
      <c r="J3" s="62" t="str">
        <f>CONCATENATE(SUM(AC22:AC27)," - ",SUM(AE22:AE27)," (",SUM(AA22:AA27)," - ",SUM(AF22:AF27),")")</f>
        <v>0 - 0 (0 - 0)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4"/>
      <c r="AB3" s="13"/>
      <c r="AC3" s="13"/>
      <c r="AD3" s="13"/>
      <c r="AE3" s="13"/>
      <c r="AF3" s="13"/>
      <c r="AG3" s="13"/>
      <c r="AH3" s="13"/>
    </row>
    <row r="4" spans="1:34" ht="15" customHeight="1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</row>
    <row r="5" spans="2:34" ht="15" customHeight="1">
      <c r="B5" s="42" t="s">
        <v>15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16"/>
      <c r="S5" s="7">
        <v>1</v>
      </c>
      <c r="T5" s="7">
        <v>2</v>
      </c>
      <c r="U5" s="7">
        <v>3</v>
      </c>
      <c r="V5" s="7">
        <v>4</v>
      </c>
      <c r="W5" s="7">
        <v>5</v>
      </c>
      <c r="X5" s="7">
        <v>6</v>
      </c>
      <c r="Y5" s="7">
        <v>7</v>
      </c>
      <c r="Z5" s="7">
        <v>8</v>
      </c>
      <c r="AA5" s="7">
        <v>9</v>
      </c>
      <c r="AB5" s="7">
        <v>10</v>
      </c>
      <c r="AC5" s="7">
        <v>11</v>
      </c>
      <c r="AD5" s="7">
        <v>12</v>
      </c>
      <c r="AE5" s="7">
        <v>13</v>
      </c>
      <c r="AF5" s="7">
        <v>14</v>
      </c>
      <c r="AG5" s="7">
        <v>15</v>
      </c>
      <c r="AH5" s="41" t="s">
        <v>14</v>
      </c>
    </row>
    <row r="6" spans="2:49" ht="12.75" customHeight="1">
      <c r="B6" s="17" t="s">
        <v>18</v>
      </c>
      <c r="C6" s="2" t="s">
        <v>17</v>
      </c>
      <c r="D6" s="2" t="s">
        <v>17</v>
      </c>
      <c r="E6" s="2">
        <v>1</v>
      </c>
      <c r="F6" s="2" t="s">
        <v>17</v>
      </c>
      <c r="G6" s="2">
        <v>1</v>
      </c>
      <c r="H6" s="2">
        <v>1</v>
      </c>
      <c r="I6" s="2">
        <v>2</v>
      </c>
      <c r="J6" s="2">
        <v>1</v>
      </c>
      <c r="K6" s="2" t="s">
        <v>17</v>
      </c>
      <c r="L6" s="2">
        <v>2</v>
      </c>
      <c r="M6" s="2" t="s">
        <v>17</v>
      </c>
      <c r="N6" s="2">
        <v>1</v>
      </c>
      <c r="O6" s="2">
        <v>0</v>
      </c>
      <c r="P6" s="2">
        <v>1</v>
      </c>
      <c r="Q6" s="2">
        <v>2</v>
      </c>
      <c r="S6" s="2">
        <v>2</v>
      </c>
      <c r="T6" s="2" t="s">
        <v>17</v>
      </c>
      <c r="U6" s="2">
        <v>1</v>
      </c>
      <c r="V6" s="2" t="s">
        <v>17</v>
      </c>
      <c r="W6" s="2" t="s">
        <v>17</v>
      </c>
      <c r="X6" s="2">
        <v>1</v>
      </c>
      <c r="Y6" s="2">
        <v>2</v>
      </c>
      <c r="Z6" s="2">
        <v>1</v>
      </c>
      <c r="AA6" s="2">
        <v>1</v>
      </c>
      <c r="AB6" s="2">
        <v>2</v>
      </c>
      <c r="AC6" s="2" t="s">
        <v>17</v>
      </c>
      <c r="AD6" s="2">
        <v>2</v>
      </c>
      <c r="AE6" s="2">
        <v>1</v>
      </c>
      <c r="AF6" s="2">
        <v>1</v>
      </c>
      <c r="AG6" s="2" t="s">
        <v>17</v>
      </c>
      <c r="AH6" s="12" t="s">
        <v>16</v>
      </c>
      <c r="AI6">
        <f aca="true" t="shared" si="0" ref="AI6:AI11">IF(C$20=9,IF(C6=".",0,IF(S6=".",1,IF(C6=S6,0,2))),0)</f>
        <v>0</v>
      </c>
      <c r="AJ6">
        <f aca="true" t="shared" si="1" ref="AJ6:AW11">IF(D$20=9,IF(D6=".",0,IF(T6=".",1,IF(D6=T6,0,2))),0)</f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  <c r="AQ6">
        <f t="shared" si="1"/>
        <v>0</v>
      </c>
      <c r="AR6">
        <f t="shared" si="1"/>
        <v>0</v>
      </c>
      <c r="AS6">
        <f t="shared" si="1"/>
        <v>0</v>
      </c>
      <c r="AT6">
        <f t="shared" si="1"/>
        <v>0</v>
      </c>
      <c r="AU6">
        <f t="shared" si="1"/>
        <v>0</v>
      </c>
      <c r="AV6">
        <f t="shared" si="1"/>
        <v>0</v>
      </c>
      <c r="AW6">
        <f t="shared" si="1"/>
        <v>0</v>
      </c>
    </row>
    <row r="7" spans="2:49" ht="12.75" customHeight="1">
      <c r="B7" s="17" t="s">
        <v>20</v>
      </c>
      <c r="C7" s="2" t="s">
        <v>17</v>
      </c>
      <c r="D7" s="2" t="s">
        <v>17</v>
      </c>
      <c r="E7" s="2">
        <v>1</v>
      </c>
      <c r="F7" s="2" t="s">
        <v>17</v>
      </c>
      <c r="G7" s="2">
        <v>1</v>
      </c>
      <c r="H7" s="2" t="s">
        <v>17</v>
      </c>
      <c r="I7" s="2">
        <v>1</v>
      </c>
      <c r="J7" s="2">
        <v>1</v>
      </c>
      <c r="K7" s="2">
        <v>1</v>
      </c>
      <c r="L7" s="2">
        <v>1</v>
      </c>
      <c r="M7" s="2" t="s">
        <v>17</v>
      </c>
      <c r="N7" s="2">
        <v>2</v>
      </c>
      <c r="O7" s="2">
        <v>1</v>
      </c>
      <c r="P7" s="2">
        <v>1</v>
      </c>
      <c r="Q7" s="2">
        <v>2</v>
      </c>
      <c r="S7" s="2" t="s">
        <v>17</v>
      </c>
      <c r="T7" s="2">
        <v>1</v>
      </c>
      <c r="U7" s="2">
        <v>1</v>
      </c>
      <c r="V7" s="2">
        <v>0</v>
      </c>
      <c r="W7" s="2">
        <v>1</v>
      </c>
      <c r="X7" s="2" t="s">
        <v>17</v>
      </c>
      <c r="Y7" s="2">
        <v>2</v>
      </c>
      <c r="Z7" s="2" t="s">
        <v>17</v>
      </c>
      <c r="AA7" s="2">
        <v>0</v>
      </c>
      <c r="AB7" s="2" t="s">
        <v>17</v>
      </c>
      <c r="AC7" s="2" t="s">
        <v>17</v>
      </c>
      <c r="AD7" s="2">
        <v>2</v>
      </c>
      <c r="AE7" s="2">
        <v>1</v>
      </c>
      <c r="AF7" s="2">
        <v>1</v>
      </c>
      <c r="AG7" s="2">
        <v>2</v>
      </c>
      <c r="AH7" s="12" t="s">
        <v>19</v>
      </c>
      <c r="AI7">
        <f t="shared" si="0"/>
        <v>0</v>
      </c>
      <c r="AJ7">
        <f t="shared" si="1"/>
        <v>0</v>
      </c>
      <c r="AK7">
        <f t="shared" si="1"/>
        <v>0</v>
      </c>
      <c r="AL7">
        <f t="shared" si="1"/>
        <v>0</v>
      </c>
      <c r="AM7">
        <f t="shared" si="1"/>
        <v>0</v>
      </c>
      <c r="AN7">
        <f t="shared" si="1"/>
        <v>0</v>
      </c>
      <c r="AO7">
        <f t="shared" si="1"/>
        <v>0</v>
      </c>
      <c r="AP7">
        <f t="shared" si="1"/>
        <v>0</v>
      </c>
      <c r="AQ7">
        <f t="shared" si="1"/>
        <v>0</v>
      </c>
      <c r="AR7">
        <f t="shared" si="1"/>
        <v>0</v>
      </c>
      <c r="AS7">
        <f t="shared" si="1"/>
        <v>0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</row>
    <row r="8" spans="2:49" ht="12.75" customHeight="1">
      <c r="B8" s="17" t="s">
        <v>36</v>
      </c>
      <c r="C8" s="2" t="s">
        <v>17</v>
      </c>
      <c r="D8" s="2">
        <v>1</v>
      </c>
      <c r="E8" s="2">
        <v>1</v>
      </c>
      <c r="F8" s="2" t="s">
        <v>17</v>
      </c>
      <c r="G8" s="2">
        <v>0</v>
      </c>
      <c r="H8" s="2" t="s">
        <v>17</v>
      </c>
      <c r="I8" s="2">
        <v>0</v>
      </c>
      <c r="J8" s="2">
        <v>1</v>
      </c>
      <c r="K8" s="2">
        <v>1</v>
      </c>
      <c r="L8" s="2">
        <v>0</v>
      </c>
      <c r="M8" s="2" t="s">
        <v>17</v>
      </c>
      <c r="N8" s="2">
        <v>1</v>
      </c>
      <c r="O8" s="2">
        <v>0</v>
      </c>
      <c r="P8" s="2">
        <v>1</v>
      </c>
      <c r="Q8" s="2" t="s">
        <v>17</v>
      </c>
      <c r="S8" s="2" t="s">
        <v>17</v>
      </c>
      <c r="T8" s="2" t="s">
        <v>17</v>
      </c>
      <c r="U8" s="2">
        <v>1</v>
      </c>
      <c r="V8" s="2">
        <v>1</v>
      </c>
      <c r="W8" s="2">
        <v>1</v>
      </c>
      <c r="X8" s="2">
        <v>1</v>
      </c>
      <c r="Y8" s="2">
        <v>0</v>
      </c>
      <c r="Z8" s="2">
        <v>1</v>
      </c>
      <c r="AA8" s="2">
        <v>1</v>
      </c>
      <c r="AB8" s="2">
        <v>1</v>
      </c>
      <c r="AC8" s="2" t="s">
        <v>17</v>
      </c>
      <c r="AD8" s="2" t="s">
        <v>17</v>
      </c>
      <c r="AE8" s="2">
        <v>1</v>
      </c>
      <c r="AF8" s="2">
        <v>1</v>
      </c>
      <c r="AG8" s="2" t="s">
        <v>17</v>
      </c>
      <c r="AH8" s="12" t="s">
        <v>38</v>
      </c>
      <c r="AI8">
        <f t="shared" si="0"/>
        <v>0</v>
      </c>
      <c r="AJ8">
        <f t="shared" si="1"/>
        <v>0</v>
      </c>
      <c r="AK8">
        <f t="shared" si="1"/>
        <v>0</v>
      </c>
      <c r="AL8">
        <f t="shared" si="1"/>
        <v>0</v>
      </c>
      <c r="AM8">
        <f t="shared" si="1"/>
        <v>0</v>
      </c>
      <c r="AN8">
        <f t="shared" si="1"/>
        <v>0</v>
      </c>
      <c r="AO8">
        <f t="shared" si="1"/>
        <v>0</v>
      </c>
      <c r="AP8">
        <f t="shared" si="1"/>
        <v>0</v>
      </c>
      <c r="AQ8">
        <f t="shared" si="1"/>
        <v>0</v>
      </c>
      <c r="AR8">
        <f t="shared" si="1"/>
        <v>0</v>
      </c>
      <c r="AS8">
        <f t="shared" si="1"/>
        <v>0</v>
      </c>
      <c r="AT8">
        <f t="shared" si="1"/>
        <v>0</v>
      </c>
      <c r="AU8">
        <f t="shared" si="1"/>
        <v>0</v>
      </c>
      <c r="AV8">
        <f t="shared" si="1"/>
        <v>0</v>
      </c>
      <c r="AW8">
        <f t="shared" si="1"/>
        <v>0</v>
      </c>
    </row>
    <row r="9" spans="2:49" ht="12.75" customHeight="1">
      <c r="B9" s="17" t="s">
        <v>37</v>
      </c>
      <c r="C9" s="2">
        <v>2</v>
      </c>
      <c r="D9" s="2" t="s">
        <v>17</v>
      </c>
      <c r="E9" s="2">
        <v>1</v>
      </c>
      <c r="F9" s="2" t="s">
        <v>17</v>
      </c>
      <c r="G9" s="2">
        <v>1</v>
      </c>
      <c r="H9" s="2">
        <v>1</v>
      </c>
      <c r="I9" s="2">
        <v>1</v>
      </c>
      <c r="J9" s="2" t="s">
        <v>17</v>
      </c>
      <c r="K9" s="2" t="s">
        <v>17</v>
      </c>
      <c r="L9" s="2">
        <v>1</v>
      </c>
      <c r="M9" s="2">
        <v>1</v>
      </c>
      <c r="N9" s="2">
        <v>2</v>
      </c>
      <c r="O9" s="2">
        <v>1</v>
      </c>
      <c r="P9" s="2">
        <v>1</v>
      </c>
      <c r="Q9" s="2" t="s">
        <v>17</v>
      </c>
      <c r="S9" s="2">
        <v>2</v>
      </c>
      <c r="T9" s="2" t="s">
        <v>17</v>
      </c>
      <c r="U9" s="2">
        <v>1</v>
      </c>
      <c r="V9" s="2">
        <v>2</v>
      </c>
      <c r="W9" s="2" t="s">
        <v>17</v>
      </c>
      <c r="X9" s="2">
        <v>1</v>
      </c>
      <c r="Y9" s="2">
        <v>0</v>
      </c>
      <c r="Z9" s="2">
        <v>2</v>
      </c>
      <c r="AA9" s="2">
        <v>1</v>
      </c>
      <c r="AB9" s="2">
        <v>2</v>
      </c>
      <c r="AC9" s="2">
        <v>0</v>
      </c>
      <c r="AD9" s="2">
        <v>0</v>
      </c>
      <c r="AE9" s="2" t="s">
        <v>17</v>
      </c>
      <c r="AF9" s="2" t="s">
        <v>17</v>
      </c>
      <c r="AG9" s="2" t="s">
        <v>17</v>
      </c>
      <c r="AH9" s="12" t="s">
        <v>40</v>
      </c>
      <c r="AI9">
        <f t="shared" si="0"/>
        <v>0</v>
      </c>
      <c r="AJ9">
        <f t="shared" si="1"/>
        <v>0</v>
      </c>
      <c r="AK9">
        <f t="shared" si="1"/>
        <v>0</v>
      </c>
      <c r="AL9">
        <f t="shared" si="1"/>
        <v>0</v>
      </c>
      <c r="AM9">
        <f t="shared" si="1"/>
        <v>0</v>
      </c>
      <c r="AN9">
        <f t="shared" si="1"/>
        <v>0</v>
      </c>
      <c r="AO9">
        <f t="shared" si="1"/>
        <v>0</v>
      </c>
      <c r="AP9">
        <f t="shared" si="1"/>
        <v>0</v>
      </c>
      <c r="AQ9">
        <f t="shared" si="1"/>
        <v>0</v>
      </c>
      <c r="AR9">
        <f t="shared" si="1"/>
        <v>0</v>
      </c>
      <c r="AS9">
        <f t="shared" si="1"/>
        <v>0</v>
      </c>
      <c r="AT9">
        <f t="shared" si="1"/>
        <v>0</v>
      </c>
      <c r="AU9">
        <f t="shared" si="1"/>
        <v>0</v>
      </c>
      <c r="AV9">
        <f t="shared" si="1"/>
        <v>0</v>
      </c>
      <c r="AW9">
        <f t="shared" si="1"/>
        <v>0</v>
      </c>
    </row>
    <row r="10" spans="2:49" ht="12.75" customHeight="1">
      <c r="B10" s="17" t="s">
        <v>39</v>
      </c>
      <c r="C10" s="2">
        <v>2</v>
      </c>
      <c r="D10" s="2" t="s">
        <v>17</v>
      </c>
      <c r="E10" s="2">
        <v>1</v>
      </c>
      <c r="F10" s="2">
        <v>1</v>
      </c>
      <c r="G10" s="2">
        <v>1</v>
      </c>
      <c r="H10" s="2" t="s">
        <v>17</v>
      </c>
      <c r="I10" s="2" t="s">
        <v>17</v>
      </c>
      <c r="J10" s="2">
        <v>1</v>
      </c>
      <c r="K10" s="2">
        <v>1</v>
      </c>
      <c r="L10" s="2">
        <v>1</v>
      </c>
      <c r="M10" s="2">
        <v>1</v>
      </c>
      <c r="N10" s="2" t="s">
        <v>17</v>
      </c>
      <c r="O10" s="2">
        <v>1</v>
      </c>
      <c r="P10" s="2" t="s">
        <v>17</v>
      </c>
      <c r="Q10" s="2">
        <v>2</v>
      </c>
      <c r="S10" s="2">
        <v>0</v>
      </c>
      <c r="T10" s="2" t="s">
        <v>17</v>
      </c>
      <c r="U10" s="2">
        <v>1</v>
      </c>
      <c r="V10" s="2" t="s">
        <v>17</v>
      </c>
      <c r="W10" s="2" t="s">
        <v>17</v>
      </c>
      <c r="X10" s="2" t="s">
        <v>17</v>
      </c>
      <c r="Y10" s="2">
        <v>0</v>
      </c>
      <c r="Z10" s="2">
        <v>1</v>
      </c>
      <c r="AA10" s="2">
        <v>1</v>
      </c>
      <c r="AB10" s="2">
        <v>2</v>
      </c>
      <c r="AC10" s="2">
        <v>1</v>
      </c>
      <c r="AD10" s="2">
        <v>2</v>
      </c>
      <c r="AE10" s="2">
        <v>1</v>
      </c>
      <c r="AF10" s="2">
        <v>1</v>
      </c>
      <c r="AG10" s="2" t="s">
        <v>17</v>
      </c>
      <c r="AH10" s="12" t="s">
        <v>41</v>
      </c>
      <c r="AI10">
        <f t="shared" si="0"/>
        <v>0</v>
      </c>
      <c r="AJ10">
        <f t="shared" si="1"/>
        <v>0</v>
      </c>
      <c r="AK10">
        <f t="shared" si="1"/>
        <v>0</v>
      </c>
      <c r="AL10">
        <f t="shared" si="1"/>
        <v>0</v>
      </c>
      <c r="AM10">
        <f t="shared" si="1"/>
        <v>0</v>
      </c>
      <c r="AN10">
        <f t="shared" si="1"/>
        <v>0</v>
      </c>
      <c r="AO10">
        <f t="shared" si="1"/>
        <v>0</v>
      </c>
      <c r="AP10">
        <f t="shared" si="1"/>
        <v>0</v>
      </c>
      <c r="AQ10">
        <f t="shared" si="1"/>
        <v>0</v>
      </c>
      <c r="AR10">
        <f t="shared" si="1"/>
        <v>0</v>
      </c>
      <c r="AS10">
        <f t="shared" si="1"/>
        <v>0</v>
      </c>
      <c r="AT10">
        <f t="shared" si="1"/>
        <v>0</v>
      </c>
      <c r="AU10">
        <f t="shared" si="1"/>
        <v>0</v>
      </c>
      <c r="AV10">
        <f t="shared" si="1"/>
        <v>0</v>
      </c>
      <c r="AW10">
        <f t="shared" si="1"/>
        <v>0</v>
      </c>
    </row>
    <row r="11" spans="2:49" ht="12.75" customHeight="1">
      <c r="B11" s="17" t="s">
        <v>42</v>
      </c>
      <c r="C11" s="2" t="s">
        <v>17</v>
      </c>
      <c r="D11" s="2">
        <v>0</v>
      </c>
      <c r="E11" s="2" t="s">
        <v>17</v>
      </c>
      <c r="F11" s="2" t="s">
        <v>17</v>
      </c>
      <c r="G11" s="2">
        <v>1</v>
      </c>
      <c r="H11" s="2" t="s">
        <v>17</v>
      </c>
      <c r="I11" s="2">
        <v>1</v>
      </c>
      <c r="J11" s="2">
        <v>1</v>
      </c>
      <c r="K11" s="2">
        <v>1</v>
      </c>
      <c r="L11" s="2">
        <v>0</v>
      </c>
      <c r="M11" s="2">
        <v>1</v>
      </c>
      <c r="N11" s="2">
        <v>0</v>
      </c>
      <c r="O11" s="2">
        <v>1</v>
      </c>
      <c r="P11" s="2">
        <v>1</v>
      </c>
      <c r="Q11" s="2" t="s">
        <v>17</v>
      </c>
      <c r="S11" s="2">
        <v>2</v>
      </c>
      <c r="T11" s="2" t="s">
        <v>44</v>
      </c>
      <c r="U11" s="2">
        <v>1</v>
      </c>
      <c r="V11" s="2">
        <v>2</v>
      </c>
      <c r="W11" s="2" t="s">
        <v>44</v>
      </c>
      <c r="X11" s="2">
        <v>0</v>
      </c>
      <c r="Y11" s="2">
        <v>2</v>
      </c>
      <c r="Z11" s="2">
        <v>2</v>
      </c>
      <c r="AA11" s="2" t="s">
        <v>44</v>
      </c>
      <c r="AB11" s="2">
        <v>2</v>
      </c>
      <c r="AC11" s="2">
        <v>1</v>
      </c>
      <c r="AD11" s="2" t="s">
        <v>44</v>
      </c>
      <c r="AE11" s="2" t="s">
        <v>44</v>
      </c>
      <c r="AF11" s="2">
        <v>1</v>
      </c>
      <c r="AG11" s="2">
        <v>2</v>
      </c>
      <c r="AH11" s="12" t="s">
        <v>43</v>
      </c>
      <c r="AI11">
        <f t="shared" si="0"/>
        <v>0</v>
      </c>
      <c r="AJ11">
        <f t="shared" si="1"/>
        <v>0</v>
      </c>
      <c r="AK11">
        <f t="shared" si="1"/>
        <v>0</v>
      </c>
      <c r="AL11">
        <f t="shared" si="1"/>
        <v>0</v>
      </c>
      <c r="AM11">
        <f t="shared" si="1"/>
        <v>0</v>
      </c>
      <c r="AN11">
        <f t="shared" si="1"/>
        <v>0</v>
      </c>
      <c r="AO11">
        <f t="shared" si="1"/>
        <v>0</v>
      </c>
      <c r="AP11">
        <f t="shared" si="1"/>
        <v>0</v>
      </c>
      <c r="AQ11">
        <f t="shared" si="1"/>
        <v>0</v>
      </c>
      <c r="AR11">
        <f t="shared" si="1"/>
        <v>0</v>
      </c>
      <c r="AS11">
        <f t="shared" si="1"/>
        <v>0</v>
      </c>
      <c r="AT11">
        <f t="shared" si="1"/>
        <v>0</v>
      </c>
      <c r="AU11">
        <f t="shared" si="1"/>
        <v>0</v>
      </c>
      <c r="AV11">
        <f t="shared" si="1"/>
        <v>0</v>
      </c>
      <c r="AW11">
        <f t="shared" si="1"/>
        <v>0</v>
      </c>
    </row>
    <row r="12" spans="1:34" ht="12.75">
      <c r="A12" s="65" t="s">
        <v>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2:49" ht="12.75" customHeight="1">
      <c r="B13" s="1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2"/>
      <c r="AI13">
        <f>IF(C$20=9,IF(S6=".",0,IF(C6=".",1,IF(C6=S6,0,2))),0)</f>
        <v>0</v>
      </c>
      <c r="AJ13">
        <f aca="true" t="shared" si="2" ref="AJ13:AW19">IF(D$20=9,IF(T6=".",0,IF(D6=".",1,IF(D6=T6,0,2))),0)</f>
        <v>0</v>
      </c>
      <c r="AK13">
        <f t="shared" si="2"/>
        <v>0</v>
      </c>
      <c r="AL13">
        <f t="shared" si="2"/>
        <v>0</v>
      </c>
      <c r="AM13">
        <f t="shared" si="2"/>
        <v>0</v>
      </c>
      <c r="AN13">
        <f t="shared" si="2"/>
        <v>0</v>
      </c>
      <c r="AO13">
        <f t="shared" si="2"/>
        <v>0</v>
      </c>
      <c r="AP13">
        <f t="shared" si="2"/>
        <v>0</v>
      </c>
      <c r="AQ13">
        <f t="shared" si="2"/>
        <v>0</v>
      </c>
      <c r="AR13">
        <f t="shared" si="2"/>
        <v>0</v>
      </c>
      <c r="AS13">
        <f t="shared" si="2"/>
        <v>0</v>
      </c>
      <c r="AT13">
        <f t="shared" si="2"/>
        <v>0</v>
      </c>
      <c r="AU13">
        <f t="shared" si="2"/>
        <v>0</v>
      </c>
      <c r="AV13">
        <f t="shared" si="2"/>
        <v>0</v>
      </c>
      <c r="AW13">
        <f t="shared" si="2"/>
        <v>0</v>
      </c>
    </row>
    <row r="14" spans="2:49" ht="12.75" customHeight="1">
      <c r="B14" s="1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2"/>
      <c r="AI14">
        <f aca="true" t="shared" si="3" ref="AI14:AI19">IF(C$20=9,IF(S7=".",0,IF(C7=".",1,IF(C7=S7,0,2))),0)</f>
        <v>0</v>
      </c>
      <c r="AJ14">
        <f t="shared" si="2"/>
        <v>0</v>
      </c>
      <c r="AK14">
        <f t="shared" si="2"/>
        <v>0</v>
      </c>
      <c r="AL14">
        <f t="shared" si="2"/>
        <v>0</v>
      </c>
      <c r="AM14">
        <f t="shared" si="2"/>
        <v>0</v>
      </c>
      <c r="AN14">
        <f t="shared" si="2"/>
        <v>0</v>
      </c>
      <c r="AO14">
        <f t="shared" si="2"/>
        <v>0</v>
      </c>
      <c r="AP14">
        <f t="shared" si="2"/>
        <v>0</v>
      </c>
      <c r="AQ14">
        <f t="shared" si="2"/>
        <v>0</v>
      </c>
      <c r="AR14">
        <f t="shared" si="2"/>
        <v>0</v>
      </c>
      <c r="AS14">
        <f t="shared" si="2"/>
        <v>0</v>
      </c>
      <c r="AT14">
        <f t="shared" si="2"/>
        <v>0</v>
      </c>
      <c r="AU14">
        <f t="shared" si="2"/>
        <v>0</v>
      </c>
      <c r="AV14">
        <f t="shared" si="2"/>
        <v>0</v>
      </c>
      <c r="AW14">
        <f t="shared" si="2"/>
        <v>0</v>
      </c>
    </row>
    <row r="15" spans="2:49" ht="12.75" customHeight="1">
      <c r="B15" s="17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2"/>
      <c r="AI15">
        <f t="shared" si="3"/>
        <v>0</v>
      </c>
      <c r="AJ15">
        <f t="shared" si="2"/>
        <v>0</v>
      </c>
      <c r="AK15">
        <f t="shared" si="2"/>
        <v>0</v>
      </c>
      <c r="AL15">
        <f t="shared" si="2"/>
        <v>0</v>
      </c>
      <c r="AM15">
        <f t="shared" si="2"/>
        <v>0</v>
      </c>
      <c r="AN15">
        <f t="shared" si="2"/>
        <v>0</v>
      </c>
      <c r="AO15">
        <f t="shared" si="2"/>
        <v>0</v>
      </c>
      <c r="AP15">
        <f t="shared" si="2"/>
        <v>0</v>
      </c>
      <c r="AQ15">
        <f t="shared" si="2"/>
        <v>0</v>
      </c>
      <c r="AR15">
        <f t="shared" si="2"/>
        <v>0</v>
      </c>
      <c r="AS15">
        <f t="shared" si="2"/>
        <v>0</v>
      </c>
      <c r="AT15">
        <f t="shared" si="2"/>
        <v>0</v>
      </c>
      <c r="AU15">
        <f t="shared" si="2"/>
        <v>0</v>
      </c>
      <c r="AV15">
        <f t="shared" si="2"/>
        <v>0</v>
      </c>
      <c r="AW15">
        <f t="shared" si="2"/>
        <v>0</v>
      </c>
    </row>
    <row r="16" spans="2:49" ht="12.75" customHeight="1">
      <c r="B16" s="17" t="s">
        <v>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2"/>
      <c r="AI16">
        <f t="shared" si="3"/>
        <v>0</v>
      </c>
      <c r="AJ16">
        <f t="shared" si="2"/>
        <v>0</v>
      </c>
      <c r="AK16">
        <f t="shared" si="2"/>
        <v>0</v>
      </c>
      <c r="AL16">
        <f t="shared" si="2"/>
        <v>0</v>
      </c>
      <c r="AM16">
        <f t="shared" si="2"/>
        <v>0</v>
      </c>
      <c r="AN16">
        <f t="shared" si="2"/>
        <v>0</v>
      </c>
      <c r="AO16">
        <f t="shared" si="2"/>
        <v>0</v>
      </c>
      <c r="AP16">
        <f t="shared" si="2"/>
        <v>0</v>
      </c>
      <c r="AQ16">
        <f t="shared" si="2"/>
        <v>0</v>
      </c>
      <c r="AR16">
        <f t="shared" si="2"/>
        <v>0</v>
      </c>
      <c r="AS16">
        <f t="shared" si="2"/>
        <v>0</v>
      </c>
      <c r="AT16">
        <f t="shared" si="2"/>
        <v>0</v>
      </c>
      <c r="AU16">
        <f t="shared" si="2"/>
        <v>0</v>
      </c>
      <c r="AV16">
        <f t="shared" si="2"/>
        <v>0</v>
      </c>
      <c r="AW16">
        <f t="shared" si="2"/>
        <v>0</v>
      </c>
    </row>
    <row r="17" spans="2:49" ht="12.75" customHeight="1">
      <c r="B17" s="17" t="s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2"/>
      <c r="AI17">
        <f t="shared" si="3"/>
        <v>0</v>
      </c>
      <c r="AJ17">
        <f t="shared" si="2"/>
        <v>0</v>
      </c>
      <c r="AK17">
        <f t="shared" si="2"/>
        <v>0</v>
      </c>
      <c r="AL17">
        <f t="shared" si="2"/>
        <v>0</v>
      </c>
      <c r="AM17">
        <f t="shared" si="2"/>
        <v>0</v>
      </c>
      <c r="AN17">
        <f t="shared" si="2"/>
        <v>0</v>
      </c>
      <c r="AO17">
        <f t="shared" si="2"/>
        <v>0</v>
      </c>
      <c r="AP17">
        <f t="shared" si="2"/>
        <v>0</v>
      </c>
      <c r="AQ17">
        <f t="shared" si="2"/>
        <v>0</v>
      </c>
      <c r="AR17">
        <f t="shared" si="2"/>
        <v>0</v>
      </c>
      <c r="AS17">
        <f t="shared" si="2"/>
        <v>0</v>
      </c>
      <c r="AT17">
        <f t="shared" si="2"/>
        <v>0</v>
      </c>
      <c r="AU17">
        <f t="shared" si="2"/>
        <v>0</v>
      </c>
      <c r="AV17">
        <f t="shared" si="2"/>
        <v>0</v>
      </c>
      <c r="AW17">
        <f t="shared" si="2"/>
        <v>0</v>
      </c>
    </row>
    <row r="18" spans="2:49" ht="12.75">
      <c r="B18" s="17" t="s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2"/>
      <c r="AI18">
        <f t="shared" si="3"/>
        <v>0</v>
      </c>
      <c r="AJ18">
        <f t="shared" si="2"/>
        <v>0</v>
      </c>
      <c r="AK18">
        <f t="shared" si="2"/>
        <v>0</v>
      </c>
      <c r="AL18">
        <f t="shared" si="2"/>
        <v>0</v>
      </c>
      <c r="AM18">
        <f t="shared" si="2"/>
        <v>0</v>
      </c>
      <c r="AN18">
        <f t="shared" si="2"/>
        <v>0</v>
      </c>
      <c r="AO18">
        <f t="shared" si="2"/>
        <v>0</v>
      </c>
      <c r="AP18">
        <f t="shared" si="2"/>
        <v>0</v>
      </c>
      <c r="AQ18">
        <f t="shared" si="2"/>
        <v>0</v>
      </c>
      <c r="AR18">
        <f t="shared" si="2"/>
        <v>0</v>
      </c>
      <c r="AS18">
        <f t="shared" si="2"/>
        <v>0</v>
      </c>
      <c r="AT18">
        <f t="shared" si="2"/>
        <v>0</v>
      </c>
      <c r="AU18">
        <f t="shared" si="2"/>
        <v>0</v>
      </c>
      <c r="AV18">
        <f t="shared" si="2"/>
        <v>0</v>
      </c>
      <c r="AW18">
        <f t="shared" si="2"/>
        <v>0</v>
      </c>
    </row>
    <row r="19" spans="2:49" ht="12.75">
      <c r="B19" s="17" t="s">
        <v>10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2" t="s">
        <v>10</v>
      </c>
      <c r="AI19">
        <f t="shared" si="3"/>
        <v>0</v>
      </c>
      <c r="AJ19">
        <f t="shared" si="2"/>
        <v>0</v>
      </c>
      <c r="AK19">
        <f t="shared" si="2"/>
        <v>0</v>
      </c>
      <c r="AL19">
        <f t="shared" si="2"/>
        <v>0</v>
      </c>
      <c r="AM19">
        <f t="shared" si="2"/>
        <v>0</v>
      </c>
      <c r="AN19">
        <f t="shared" si="2"/>
        <v>0</v>
      </c>
      <c r="AO19">
        <f t="shared" si="2"/>
        <v>0</v>
      </c>
      <c r="AP19">
        <f t="shared" si="2"/>
        <v>0</v>
      </c>
      <c r="AQ19">
        <f t="shared" si="2"/>
        <v>0</v>
      </c>
      <c r="AR19">
        <f t="shared" si="2"/>
        <v>0</v>
      </c>
      <c r="AS19">
        <f t="shared" si="2"/>
        <v>0</v>
      </c>
      <c r="AT19">
        <f t="shared" si="2"/>
        <v>0</v>
      </c>
      <c r="AU19">
        <f t="shared" si="2"/>
        <v>0</v>
      </c>
      <c r="AV19">
        <f t="shared" si="2"/>
        <v>0</v>
      </c>
      <c r="AW19">
        <f t="shared" si="2"/>
        <v>0</v>
      </c>
    </row>
    <row r="20" spans="3:33" ht="13.5" thickBot="1">
      <c r="C20" s="11" t="str">
        <f>H22</f>
        <v>*</v>
      </c>
      <c r="D20" s="11" t="str">
        <f>H23</f>
        <v>*</v>
      </c>
      <c r="E20" s="11" t="str">
        <f>H24</f>
        <v>*</v>
      </c>
      <c r="F20" s="11" t="str">
        <f>H25</f>
        <v>*</v>
      </c>
      <c r="G20" s="11" t="str">
        <f>H26</f>
        <v>*</v>
      </c>
      <c r="H20" s="11" t="str">
        <f>H27</f>
        <v>*</v>
      </c>
      <c r="I20" s="11" t="str">
        <f>H28</f>
        <v>*</v>
      </c>
      <c r="J20" s="11" t="str">
        <f>H29</f>
        <v>*</v>
      </c>
      <c r="K20" s="11" t="str">
        <f>H30</f>
        <v>*</v>
      </c>
      <c r="L20" s="11" t="str">
        <f>H31</f>
        <v>*</v>
      </c>
      <c r="M20" s="11" t="str">
        <f>H32</f>
        <v>*</v>
      </c>
      <c r="N20" s="11" t="str">
        <f>H33</f>
        <v>*</v>
      </c>
      <c r="O20" s="11" t="str">
        <f>H34</f>
        <v>*</v>
      </c>
      <c r="P20" s="11" t="str">
        <f>H35</f>
        <v>*</v>
      </c>
      <c r="Q20" s="11" t="str">
        <f>H36</f>
        <v>*</v>
      </c>
      <c r="R20" s="11"/>
      <c r="S20" s="11" t="str">
        <f>H22</f>
        <v>*</v>
      </c>
      <c r="T20" s="11" t="str">
        <f>H23</f>
        <v>*</v>
      </c>
      <c r="U20" s="11" t="str">
        <f>H24</f>
        <v>*</v>
      </c>
      <c r="V20" s="11" t="str">
        <f>H25</f>
        <v>*</v>
      </c>
      <c r="W20" s="11" t="str">
        <f>H26</f>
        <v>*</v>
      </c>
      <c r="X20" s="11" t="str">
        <f>H27</f>
        <v>*</v>
      </c>
      <c r="Y20" s="11" t="str">
        <f>H28</f>
        <v>*</v>
      </c>
      <c r="Z20" s="11" t="str">
        <f>H29</f>
        <v>*</v>
      </c>
      <c r="AA20" s="11" t="str">
        <f>H30</f>
        <v>*</v>
      </c>
      <c r="AB20" s="11" t="str">
        <f>H31</f>
        <v>*</v>
      </c>
      <c r="AC20" s="11" t="str">
        <f>H32</f>
        <v>*</v>
      </c>
      <c r="AD20" s="11" t="str">
        <f>H33</f>
        <v>*</v>
      </c>
      <c r="AE20" s="11" t="str">
        <f>H34</f>
        <v>*</v>
      </c>
      <c r="AF20" s="11" t="str">
        <f>H35</f>
        <v>*</v>
      </c>
      <c r="AG20" s="11" t="str">
        <f>H36</f>
        <v>*</v>
      </c>
    </row>
    <row r="21" spans="1:43" ht="13.5" thickBot="1">
      <c r="A21" s="7" t="s">
        <v>0</v>
      </c>
      <c r="B21" s="67" t="s">
        <v>1</v>
      </c>
      <c r="C21" s="67"/>
      <c r="D21" s="67"/>
      <c r="E21" s="67"/>
      <c r="F21" s="67"/>
      <c r="G21" s="67"/>
      <c r="H21" s="67" t="s">
        <v>7</v>
      </c>
      <c r="I21" s="67"/>
      <c r="J21" s="18"/>
      <c r="K21" s="19"/>
      <c r="L21" s="21">
        <v>1</v>
      </c>
      <c r="M21" s="22">
        <v>12</v>
      </c>
      <c r="N21" s="22">
        <v>2</v>
      </c>
      <c r="O21" s="23" t="s">
        <v>11</v>
      </c>
      <c r="Q21" s="69" t="str">
        <f>B5</f>
        <v>Регент</v>
      </c>
      <c r="R21" s="70"/>
      <c r="S21" s="70"/>
      <c r="T21" s="70"/>
      <c r="U21" s="70"/>
      <c r="V21" s="70"/>
      <c r="W21" s="70"/>
      <c r="X21" s="70"/>
      <c r="Y21" s="70"/>
      <c r="Z21" s="70"/>
      <c r="AA21" s="66" t="s">
        <v>6</v>
      </c>
      <c r="AB21" s="66"/>
      <c r="AC21" s="66" t="s">
        <v>2</v>
      </c>
      <c r="AD21" s="66"/>
      <c r="AE21" s="66"/>
      <c r="AF21" s="66" t="s">
        <v>6</v>
      </c>
      <c r="AG21" s="66"/>
      <c r="AH21" s="46" t="str">
        <f>AH5</f>
        <v>Кохинор</v>
      </c>
      <c r="AI21" s="47"/>
      <c r="AJ21" s="47"/>
      <c r="AK21" s="47"/>
      <c r="AL21" s="47"/>
      <c r="AM21" s="47"/>
      <c r="AN21" s="47"/>
      <c r="AO21" s="47"/>
      <c r="AP21" s="47"/>
      <c r="AQ21" s="48"/>
    </row>
    <row r="22" spans="1:34" ht="12.75" customHeight="1">
      <c r="A22" s="3">
        <v>1</v>
      </c>
      <c r="B22" s="57"/>
      <c r="C22" s="58"/>
      <c r="D22" s="58"/>
      <c r="E22" s="58"/>
      <c r="F22" s="58"/>
      <c r="G22" s="59"/>
      <c r="H22" s="60" t="s">
        <v>13</v>
      </c>
      <c r="I22" s="61"/>
      <c r="J22" s="39">
        <f>MIN(IF(AA22=0,999,AA22),IF(AA23=0,999,AA23),IF(AA24=0,999,AA24),IF(AA25=0,999,AA25),IF(AA26=0,999,AA26),IF(AA27=0,999,AA27),IF(AF22=0,999,AF22),IF(AF23=0,999,AF23),IF(AF24=0,999,AF24),IF(AF25=0,999,AF25),IF(AF26=0,999,AF26),IF(AF27=0,999,AF27))</f>
        <v>999</v>
      </c>
      <c r="L22" s="29">
        <f aca="true" t="shared" si="4" ref="L22:L27">COUNTIF(AI6:AW6,1)</f>
        <v>0</v>
      </c>
      <c r="M22" s="27">
        <f aca="true" t="shared" si="5" ref="M22:M27">COUNTIF(AI6:AW6,2)</f>
        <v>0</v>
      </c>
      <c r="N22" s="30">
        <f aca="true" t="shared" si="6" ref="N22:N27">COUNTIF(AI13:AW13,1)</f>
        <v>0</v>
      </c>
      <c r="O22" s="31">
        <f aca="true" t="shared" si="7" ref="O22:O27">SUM(L22:N22)</f>
        <v>0</v>
      </c>
      <c r="Q22" s="68" t="str">
        <f aca="true" t="shared" si="8" ref="Q22:Q27">IF(B6="","",B6)</f>
        <v>fanatt</v>
      </c>
      <c r="R22" s="44"/>
      <c r="S22" s="44"/>
      <c r="T22" s="44"/>
      <c r="U22" s="44"/>
      <c r="V22" s="44"/>
      <c r="W22" s="44"/>
      <c r="X22" s="44"/>
      <c r="Y22" s="44"/>
      <c r="Z22" s="45"/>
      <c r="AA22" s="71">
        <f aca="true" t="shared" si="9" ref="AA22:AA27">IF(C6=$C$20,1,0)+IF(D6=$D$20,1,0)+IF(E6=$E$20,1,0)+IF(F6=$F$20,1,0)+IF(G6=$G$20,1,0)+IF(H6=$H$20,1,0)+IF(I6=$I$20,1,0)+IF(J6=$J$20,1,0)+IF(K6=$K$20,1,0)+IF(L6=$L$20,1,0)+IF(M6=$M$20,1,0)+IF(N6=$N$20,1,0)+IF(O6=$O$20,1,0)+IF(P6=$P$20,1,0)+IF(Q6=$Q$20,1,0)</f>
        <v>0</v>
      </c>
      <c r="AB22" s="71"/>
      <c r="AC22" s="24">
        <f aca="true" t="shared" si="10" ref="AC22:AC27">IF(COUNTIF($AH$22:$AH$27,".")=6,0,IF(AA22&lt;=AF22,0,IF((AA22-AF22)&lt;5,1,IF((AA22-AF22)&lt;8,2,3))))</f>
        <v>0</v>
      </c>
      <c r="AD22" s="25" t="s">
        <v>5</v>
      </c>
      <c r="AE22" s="26">
        <f aca="true" t="shared" si="11" ref="AE22:AE27">IF(COUNTIF($Q$22:$Q$27,".")=6,0,IF(AF22&lt;=AA22,0,IF((AF22-AA22)&lt;5,1,IF((AF22-AA22)&lt;8,2,3))))</f>
        <v>0</v>
      </c>
      <c r="AF22" s="72">
        <f aca="true" t="shared" si="12" ref="AF22:AF27">IF(S6=$S$20,1,0)+IF(T6=$T$20,1,0)+IF(U6=$U$20,1,0)+IF(V6=$V$20,1,0)+IF(W6=$W$20,1,0)+IF(X6=$X$20,1,0)+IF(Y6=$Y$20,1,0)+IF(Z6=$Z$20,1,0)+IF(AA6=$AA$20,1,0)+IF(AB6=$AB$20,1,0)+IF(AC6=$AC$20,1,0)+IF(AD6=$AD$20,1,0)+IF(AE6=$AE$20,1,0)+IF(AF6=$AF$20,1,0)+IF(AG6=$AG$20,1,0)</f>
        <v>0</v>
      </c>
      <c r="AG22" s="72"/>
      <c r="AH22" s="28" t="str">
        <f>IF(AH6="","",AH6)</f>
        <v>Eveli</v>
      </c>
    </row>
    <row r="23" spans="1:34" ht="12.75" customHeight="1">
      <c r="A23" s="14">
        <v>2</v>
      </c>
      <c r="B23" s="57"/>
      <c r="C23" s="58"/>
      <c r="D23" s="58"/>
      <c r="E23" s="58"/>
      <c r="F23" s="58"/>
      <c r="G23" s="59"/>
      <c r="H23" s="60" t="s">
        <v>13</v>
      </c>
      <c r="I23" s="61"/>
      <c r="J23" s="40"/>
      <c r="L23" s="32">
        <f t="shared" si="4"/>
        <v>0</v>
      </c>
      <c r="M23" s="2">
        <f t="shared" si="5"/>
        <v>0</v>
      </c>
      <c r="N23" s="33">
        <f t="shared" si="6"/>
        <v>0</v>
      </c>
      <c r="O23" s="34">
        <f t="shared" si="7"/>
        <v>0</v>
      </c>
      <c r="Q23" s="49" t="str">
        <f t="shared" si="8"/>
        <v>Математик</v>
      </c>
      <c r="R23" s="50"/>
      <c r="S23" s="50"/>
      <c r="T23" s="50"/>
      <c r="U23" s="50"/>
      <c r="V23" s="50"/>
      <c r="W23" s="50"/>
      <c r="X23" s="50"/>
      <c r="Y23" s="50"/>
      <c r="Z23" s="51"/>
      <c r="AA23" s="55">
        <f t="shared" si="9"/>
        <v>0</v>
      </c>
      <c r="AB23" s="55"/>
      <c r="AC23" s="6">
        <f t="shared" si="10"/>
        <v>0</v>
      </c>
      <c r="AD23" s="4" t="s">
        <v>5</v>
      </c>
      <c r="AE23" s="5">
        <f t="shared" si="11"/>
        <v>0</v>
      </c>
      <c r="AF23" s="56">
        <f t="shared" si="12"/>
        <v>0</v>
      </c>
      <c r="AG23" s="56"/>
      <c r="AH23" s="20" t="str">
        <f aca="true" t="shared" si="13" ref="AH23:AH35">IF(AH7="","",AH7)</f>
        <v>kibic</v>
      </c>
    </row>
    <row r="24" spans="1:35" ht="12.75" customHeight="1">
      <c r="A24" s="3">
        <v>3</v>
      </c>
      <c r="B24" s="57"/>
      <c r="C24" s="58"/>
      <c r="D24" s="58"/>
      <c r="E24" s="58"/>
      <c r="F24" s="58"/>
      <c r="G24" s="59"/>
      <c r="H24" s="60" t="s">
        <v>13</v>
      </c>
      <c r="I24" s="61"/>
      <c r="J24" s="40"/>
      <c r="L24" s="32">
        <f t="shared" si="4"/>
        <v>0</v>
      </c>
      <c r="M24" s="2">
        <f t="shared" si="5"/>
        <v>0</v>
      </c>
      <c r="N24" s="33">
        <f t="shared" si="6"/>
        <v>0</v>
      </c>
      <c r="O24" s="34">
        <f t="shared" si="7"/>
        <v>0</v>
      </c>
      <c r="Q24" s="49" t="str">
        <f t="shared" si="8"/>
        <v>Nosferatu</v>
      </c>
      <c r="R24" s="50"/>
      <c r="S24" s="50"/>
      <c r="T24" s="50"/>
      <c r="U24" s="50"/>
      <c r="V24" s="50"/>
      <c r="W24" s="50"/>
      <c r="X24" s="50"/>
      <c r="Y24" s="50"/>
      <c r="Z24" s="51"/>
      <c r="AA24" s="55">
        <f t="shared" si="9"/>
        <v>0</v>
      </c>
      <c r="AB24" s="55"/>
      <c r="AC24" s="6">
        <f t="shared" si="10"/>
        <v>0</v>
      </c>
      <c r="AD24" s="4" t="s">
        <v>5</v>
      </c>
      <c r="AE24" s="5">
        <f t="shared" si="11"/>
        <v>0</v>
      </c>
      <c r="AF24" s="56">
        <f t="shared" si="12"/>
        <v>0</v>
      </c>
      <c r="AG24" s="56"/>
      <c r="AH24" s="20" t="str">
        <f t="shared" si="13"/>
        <v>Макс</v>
      </c>
      <c r="AI24" s="15"/>
    </row>
    <row r="25" spans="1:34" ht="12.75" customHeight="1">
      <c r="A25" s="3">
        <v>4</v>
      </c>
      <c r="B25" s="57"/>
      <c r="C25" s="58"/>
      <c r="D25" s="58"/>
      <c r="E25" s="58"/>
      <c r="F25" s="58"/>
      <c r="G25" s="59"/>
      <c r="H25" s="60" t="s">
        <v>13</v>
      </c>
      <c r="I25" s="61"/>
      <c r="J25" s="40"/>
      <c r="L25" s="32">
        <f t="shared" si="4"/>
        <v>0</v>
      </c>
      <c r="M25" s="2">
        <f t="shared" si="5"/>
        <v>0</v>
      </c>
      <c r="N25" s="33">
        <f t="shared" si="6"/>
        <v>0</v>
      </c>
      <c r="O25" s="34">
        <f t="shared" si="7"/>
        <v>0</v>
      </c>
      <c r="Q25" s="49" t="str">
        <f t="shared" si="8"/>
        <v>Санек</v>
      </c>
      <c r="R25" s="50"/>
      <c r="S25" s="50"/>
      <c r="T25" s="50"/>
      <c r="U25" s="50"/>
      <c r="V25" s="50"/>
      <c r="W25" s="50"/>
      <c r="X25" s="50"/>
      <c r="Y25" s="50"/>
      <c r="Z25" s="51"/>
      <c r="AA25" s="55">
        <f t="shared" si="9"/>
        <v>0</v>
      </c>
      <c r="AB25" s="55"/>
      <c r="AC25" s="6">
        <f t="shared" si="10"/>
        <v>0</v>
      </c>
      <c r="AD25" s="4" t="s">
        <v>5</v>
      </c>
      <c r="AE25" s="5">
        <f t="shared" si="11"/>
        <v>0</v>
      </c>
      <c r="AF25" s="56">
        <f t="shared" si="12"/>
        <v>0</v>
      </c>
      <c r="AG25" s="56"/>
      <c r="AH25" s="20" t="str">
        <f t="shared" si="13"/>
        <v>phenyx</v>
      </c>
    </row>
    <row r="26" spans="1:34" ht="12.75" customHeight="1">
      <c r="A26" s="3">
        <v>5</v>
      </c>
      <c r="B26" s="57"/>
      <c r="C26" s="58"/>
      <c r="D26" s="58"/>
      <c r="E26" s="58"/>
      <c r="F26" s="58"/>
      <c r="G26" s="59"/>
      <c r="H26" s="60" t="s">
        <v>13</v>
      </c>
      <c r="I26" s="61"/>
      <c r="J26" s="40"/>
      <c r="L26" s="32">
        <f t="shared" si="4"/>
        <v>0</v>
      </c>
      <c r="M26" s="2">
        <f t="shared" si="5"/>
        <v>0</v>
      </c>
      <c r="N26" s="33">
        <f t="shared" si="6"/>
        <v>0</v>
      </c>
      <c r="O26" s="34">
        <f t="shared" si="7"/>
        <v>0</v>
      </c>
      <c r="Q26" s="49" t="str">
        <f t="shared" si="8"/>
        <v>Oksi_f</v>
      </c>
      <c r="R26" s="50"/>
      <c r="S26" s="50"/>
      <c r="T26" s="50"/>
      <c r="U26" s="50"/>
      <c r="V26" s="50"/>
      <c r="W26" s="50"/>
      <c r="X26" s="50"/>
      <c r="Y26" s="50"/>
      <c r="Z26" s="51"/>
      <c r="AA26" s="55">
        <f t="shared" si="9"/>
        <v>0</v>
      </c>
      <c r="AB26" s="55"/>
      <c r="AC26" s="6">
        <f t="shared" si="10"/>
        <v>0</v>
      </c>
      <c r="AD26" s="4" t="s">
        <v>5</v>
      </c>
      <c r="AE26" s="5">
        <f t="shared" si="11"/>
        <v>0</v>
      </c>
      <c r="AF26" s="56">
        <f t="shared" si="12"/>
        <v>0</v>
      </c>
      <c r="AG26" s="56"/>
      <c r="AH26" s="20" t="str">
        <f t="shared" si="13"/>
        <v>Ливерпулец </v>
      </c>
    </row>
    <row r="27" spans="1:34" ht="12.75" customHeight="1" thickBot="1">
      <c r="A27" s="3">
        <v>6</v>
      </c>
      <c r="B27" s="57"/>
      <c r="C27" s="58"/>
      <c r="D27" s="58"/>
      <c r="E27" s="58"/>
      <c r="F27" s="58"/>
      <c r="G27" s="59"/>
      <c r="H27" s="60" t="s">
        <v>13</v>
      </c>
      <c r="I27" s="61"/>
      <c r="J27" s="40"/>
      <c r="L27" s="35">
        <f t="shared" si="4"/>
        <v>0</v>
      </c>
      <c r="M27" s="36">
        <f t="shared" si="5"/>
        <v>0</v>
      </c>
      <c r="N27" s="37">
        <f t="shared" si="6"/>
        <v>0</v>
      </c>
      <c r="O27" s="38">
        <f t="shared" si="7"/>
        <v>0</v>
      </c>
      <c r="Q27" s="49" t="str">
        <f t="shared" si="8"/>
        <v>semeniuk</v>
      </c>
      <c r="R27" s="50"/>
      <c r="S27" s="50"/>
      <c r="T27" s="50"/>
      <c r="U27" s="50"/>
      <c r="V27" s="50"/>
      <c r="W27" s="50"/>
      <c r="X27" s="50"/>
      <c r="Y27" s="50"/>
      <c r="Z27" s="51"/>
      <c r="AA27" s="55">
        <f t="shared" si="9"/>
        <v>0</v>
      </c>
      <c r="AB27" s="55"/>
      <c r="AC27" s="6">
        <f t="shared" si="10"/>
        <v>0</v>
      </c>
      <c r="AD27" s="4" t="s">
        <v>5</v>
      </c>
      <c r="AE27" s="5">
        <f t="shared" si="11"/>
        <v>0</v>
      </c>
      <c r="AF27" s="56">
        <f t="shared" si="12"/>
        <v>0</v>
      </c>
      <c r="AG27" s="56"/>
      <c r="AH27" s="20" t="str">
        <f t="shared" si="13"/>
        <v>SunOk</v>
      </c>
    </row>
    <row r="28" spans="1:34" ht="12.75" customHeight="1">
      <c r="A28" s="3">
        <v>7</v>
      </c>
      <c r="B28" s="57"/>
      <c r="C28" s="58"/>
      <c r="D28" s="58"/>
      <c r="E28" s="58"/>
      <c r="F28" s="58"/>
      <c r="G28" s="59"/>
      <c r="H28" s="60" t="s">
        <v>13</v>
      </c>
      <c r="I28" s="61"/>
      <c r="J28" s="40"/>
      <c r="Q28" s="52" t="s">
        <v>9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4"/>
    </row>
    <row r="29" spans="1:34" ht="12.75" customHeight="1">
      <c r="A29" s="3">
        <v>8</v>
      </c>
      <c r="B29" s="57"/>
      <c r="C29" s="58"/>
      <c r="D29" s="58"/>
      <c r="E29" s="58"/>
      <c r="F29" s="58"/>
      <c r="G29" s="59"/>
      <c r="H29" s="60" t="s">
        <v>13</v>
      </c>
      <c r="I29" s="61"/>
      <c r="J29" s="40"/>
      <c r="Q29" s="49">
        <f>IF(B13="","",B13)</f>
      </c>
      <c r="R29" s="50"/>
      <c r="S29" s="50"/>
      <c r="T29" s="50"/>
      <c r="U29" s="50"/>
      <c r="V29" s="50"/>
      <c r="W29" s="50"/>
      <c r="X29" s="50"/>
      <c r="Y29" s="50"/>
      <c r="Z29" s="51"/>
      <c r="AA29" s="55">
        <f>IF(Q29="","",IF(C13=$C$20,1,0)+IF(D13=$D$20,1,0)+IF(E13=$E$20,1,0)+IF(F13=$F$20,1,0)+IF(G13=$G$20,1,0)+IF(H13=$H$20,1,0)+IF(I13=$I$20,1,0)+IF(J13=$J$20,1,0)+IF(K13=$K$20,1,0)+IF(L13=$L$20,1,0)+IF(M13=$M$20,1,0)+IF(N13=$N$20,1,0)+IF(O13=$O$20,1,0)+IF(P13=$P$20,1,0)+IF(Q13=$Q$20,1,0))</f>
      </c>
      <c r="AB29" s="55"/>
      <c r="AC29" s="8"/>
      <c r="AD29" s="9"/>
      <c r="AE29" s="10"/>
      <c r="AF29" s="56">
        <f>IF(AH29="","",IF(S13=$S$20,1,0)+IF(T13=$T$20,1,0)+IF(U13=$U$20,1,0)+IF(V13=$V$20,1,0)+IF(W13=$W$20,1,0)+IF(X13=$X$20,1,0)+IF(Y13=$Y$20,1,0)+IF(Z13=$Z$20,1,0)+IF(AA13=$AA$20,1,0)+IF(AB13=$AB$20,1,0)+IF(AC13=$AC$20,1,0)+IF(AD13=$AD$20,1,0)+IF(AE13=$AE$20,1,0)+IF(AF13=$AF$20,1,0)+IF(AG13=$AG$20,1,0))</f>
      </c>
      <c r="AG29" s="56"/>
      <c r="AH29" s="20">
        <f t="shared" si="13"/>
      </c>
    </row>
    <row r="30" spans="1:34" ht="12.75" customHeight="1">
      <c r="A30" s="3">
        <v>9</v>
      </c>
      <c r="B30" s="57"/>
      <c r="C30" s="58"/>
      <c r="D30" s="58"/>
      <c r="E30" s="58"/>
      <c r="F30" s="58"/>
      <c r="G30" s="59"/>
      <c r="H30" s="60" t="s">
        <v>13</v>
      </c>
      <c r="I30" s="61"/>
      <c r="J30" s="40"/>
      <c r="Q30" s="49">
        <f aca="true" t="shared" si="14" ref="Q30:Q35">IF(B14="","",B14)</f>
      </c>
      <c r="R30" s="50"/>
      <c r="S30" s="50"/>
      <c r="T30" s="50"/>
      <c r="U30" s="50"/>
      <c r="V30" s="50"/>
      <c r="W30" s="50"/>
      <c r="X30" s="50"/>
      <c r="Y30" s="50"/>
      <c r="Z30" s="51"/>
      <c r="AA30" s="55">
        <f aca="true" t="shared" si="15" ref="AA30:AA35">IF(Q30="","",IF(C14=$C$20,1,0)+IF(D14=$D$20,1,0)+IF(E14=$E$20,1,0)+IF(F14=$F$20,1,0)+IF(G14=$G$20,1,0)+IF(H14=$H$20,1,0)+IF(I14=$I$20,1,0)+IF(J14=$J$20,1,0)+IF(K14=$K$20,1,0)+IF(L14=$L$20,1,0)+IF(M14=$M$20,1,0)+IF(N14=$N$20,1,0)+IF(O14=$O$20,1,0)+IF(P14=$P$20,1,0)+IF(Q14=$Q$20,1,0))</f>
      </c>
      <c r="AB30" s="55"/>
      <c r="AC30" s="8"/>
      <c r="AD30" s="9"/>
      <c r="AE30" s="10"/>
      <c r="AF30" s="56">
        <f aca="true" t="shared" si="16" ref="AF30:AF35">IF(AH30="","",IF(S14=$S$20,1,0)+IF(T14=$T$20,1,0)+IF(U14=$U$20,1,0)+IF(V14=$V$20,1,0)+IF(W14=$W$20,1,0)+IF(X14=$X$20,1,0)+IF(Y14=$Y$20,1,0)+IF(Z14=$Z$20,1,0)+IF(AA14=$AA$20,1,0)+IF(AB14=$AB$20,1,0)+IF(AC14=$AC$20,1,0)+IF(AD14=$AD$20,1,0)+IF(AE14=$AE$20,1,0)+IF(AF14=$AF$20,1,0)+IF(AG14=$AG$20,1,0))</f>
      </c>
      <c r="AG30" s="56"/>
      <c r="AH30" s="20">
        <f t="shared" si="13"/>
      </c>
    </row>
    <row r="31" spans="1:34" ht="12.75" customHeight="1">
      <c r="A31" s="3">
        <v>10</v>
      </c>
      <c r="B31" s="57"/>
      <c r="C31" s="58"/>
      <c r="D31" s="58"/>
      <c r="E31" s="58"/>
      <c r="F31" s="58"/>
      <c r="G31" s="59"/>
      <c r="H31" s="60" t="s">
        <v>13</v>
      </c>
      <c r="I31" s="61"/>
      <c r="J31" s="40"/>
      <c r="Q31" s="49">
        <f t="shared" si="14"/>
      </c>
      <c r="R31" s="50"/>
      <c r="S31" s="50"/>
      <c r="T31" s="50"/>
      <c r="U31" s="50"/>
      <c r="V31" s="50"/>
      <c r="W31" s="50"/>
      <c r="X31" s="50"/>
      <c r="Y31" s="50"/>
      <c r="Z31" s="51"/>
      <c r="AA31" s="55">
        <f t="shared" si="15"/>
      </c>
      <c r="AB31" s="55"/>
      <c r="AC31" s="8"/>
      <c r="AD31" s="9"/>
      <c r="AE31" s="10"/>
      <c r="AF31" s="56">
        <f t="shared" si="16"/>
      </c>
      <c r="AG31" s="56"/>
      <c r="AH31" s="20">
        <f t="shared" si="13"/>
      </c>
    </row>
    <row r="32" spans="1:34" ht="12.75">
      <c r="A32" s="3">
        <v>11</v>
      </c>
      <c r="B32" s="57"/>
      <c r="C32" s="58"/>
      <c r="D32" s="58"/>
      <c r="E32" s="58"/>
      <c r="F32" s="58"/>
      <c r="G32" s="59"/>
      <c r="H32" s="60" t="s">
        <v>13</v>
      </c>
      <c r="I32" s="61"/>
      <c r="J32" s="40"/>
      <c r="Q32" s="49">
        <f t="shared" si="14"/>
      </c>
      <c r="R32" s="50"/>
      <c r="S32" s="50"/>
      <c r="T32" s="50"/>
      <c r="U32" s="50"/>
      <c r="V32" s="50"/>
      <c r="W32" s="50"/>
      <c r="X32" s="50"/>
      <c r="Y32" s="50"/>
      <c r="Z32" s="51"/>
      <c r="AA32" s="55">
        <f t="shared" si="15"/>
      </c>
      <c r="AB32" s="55"/>
      <c r="AC32" s="8"/>
      <c r="AD32" s="9"/>
      <c r="AE32" s="10"/>
      <c r="AF32" s="56">
        <f t="shared" si="16"/>
      </c>
      <c r="AG32" s="56"/>
      <c r="AH32" s="20">
        <f t="shared" si="13"/>
      </c>
    </row>
    <row r="33" spans="1:34" ht="12.75">
      <c r="A33" s="3">
        <v>12</v>
      </c>
      <c r="B33" s="57"/>
      <c r="C33" s="58"/>
      <c r="D33" s="58"/>
      <c r="E33" s="58"/>
      <c r="F33" s="58"/>
      <c r="G33" s="59"/>
      <c r="H33" s="60" t="s">
        <v>13</v>
      </c>
      <c r="I33" s="61"/>
      <c r="J33" s="40"/>
      <c r="Q33" s="49">
        <f t="shared" si="14"/>
      </c>
      <c r="R33" s="50"/>
      <c r="S33" s="50"/>
      <c r="T33" s="50"/>
      <c r="U33" s="50"/>
      <c r="V33" s="50"/>
      <c r="W33" s="50"/>
      <c r="X33" s="50"/>
      <c r="Y33" s="50"/>
      <c r="Z33" s="51"/>
      <c r="AA33" s="55">
        <f t="shared" si="15"/>
      </c>
      <c r="AB33" s="55"/>
      <c r="AC33" s="8"/>
      <c r="AD33" s="9"/>
      <c r="AE33" s="10"/>
      <c r="AF33" s="56">
        <f t="shared" si="16"/>
      </c>
      <c r="AG33" s="56"/>
      <c r="AH33" s="20">
        <f t="shared" si="13"/>
      </c>
    </row>
    <row r="34" spans="1:34" ht="12.75">
      <c r="A34" s="3">
        <v>13</v>
      </c>
      <c r="B34" s="57"/>
      <c r="C34" s="58"/>
      <c r="D34" s="58"/>
      <c r="E34" s="58"/>
      <c r="F34" s="58"/>
      <c r="G34" s="59"/>
      <c r="H34" s="60" t="s">
        <v>13</v>
      </c>
      <c r="I34" s="61"/>
      <c r="J34" s="40"/>
      <c r="Q34" s="49">
        <f t="shared" si="14"/>
      </c>
      <c r="R34" s="50"/>
      <c r="S34" s="50"/>
      <c r="T34" s="50"/>
      <c r="U34" s="50"/>
      <c r="V34" s="50"/>
      <c r="W34" s="50"/>
      <c r="X34" s="50"/>
      <c r="Y34" s="50"/>
      <c r="Z34" s="51"/>
      <c r="AA34" s="55">
        <f t="shared" si="15"/>
      </c>
      <c r="AB34" s="55"/>
      <c r="AC34" s="8"/>
      <c r="AD34" s="9"/>
      <c r="AE34" s="10"/>
      <c r="AF34" s="56">
        <f t="shared" si="16"/>
      </c>
      <c r="AG34" s="56"/>
      <c r="AH34" s="20">
        <f t="shared" si="13"/>
      </c>
    </row>
    <row r="35" spans="1:34" ht="12.75">
      <c r="A35" s="3">
        <v>14</v>
      </c>
      <c r="B35" s="57"/>
      <c r="C35" s="58"/>
      <c r="D35" s="58"/>
      <c r="E35" s="58"/>
      <c r="F35" s="58"/>
      <c r="G35" s="59"/>
      <c r="H35" s="60" t="s">
        <v>13</v>
      </c>
      <c r="I35" s="61"/>
      <c r="J35" s="40"/>
      <c r="Q35" s="49">
        <f t="shared" si="14"/>
      </c>
      <c r="R35" s="50"/>
      <c r="S35" s="50"/>
      <c r="T35" s="50"/>
      <c r="U35" s="50"/>
      <c r="V35" s="50"/>
      <c r="W35" s="50"/>
      <c r="X35" s="50"/>
      <c r="Y35" s="50"/>
      <c r="Z35" s="51"/>
      <c r="AA35" s="55">
        <f t="shared" si="15"/>
      </c>
      <c r="AB35" s="55"/>
      <c r="AC35" s="8"/>
      <c r="AD35" s="9"/>
      <c r="AE35" s="10"/>
      <c r="AF35" s="56">
        <f t="shared" si="16"/>
      </c>
      <c r="AG35" s="56"/>
      <c r="AH35" s="20">
        <f t="shared" si="13"/>
      </c>
    </row>
    <row r="36" spans="1:10" ht="15" customHeight="1">
      <c r="A36" s="3">
        <v>15</v>
      </c>
      <c r="B36" s="57"/>
      <c r="C36" s="58"/>
      <c r="D36" s="58"/>
      <c r="E36" s="58"/>
      <c r="F36" s="58"/>
      <c r="G36" s="59"/>
      <c r="H36" s="60" t="s">
        <v>13</v>
      </c>
      <c r="I36" s="61"/>
      <c r="J36" s="40"/>
    </row>
    <row r="37" spans="1:9" ht="15" customHeight="1">
      <c r="A37" s="74" t="s">
        <v>8</v>
      </c>
      <c r="B37" s="74"/>
      <c r="C37" s="74"/>
      <c r="D37" s="74"/>
      <c r="E37" s="74"/>
      <c r="F37" s="74"/>
      <c r="G37" s="74"/>
      <c r="H37" s="74"/>
      <c r="I37" s="74"/>
    </row>
    <row r="38" spans="1:9" ht="15" customHeight="1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5" customHeight="1">
      <c r="A39" s="74"/>
      <c r="B39" s="74"/>
      <c r="C39" s="74"/>
      <c r="D39" s="74"/>
      <c r="E39" s="74"/>
      <c r="F39" s="74"/>
      <c r="G39" s="74"/>
      <c r="H39" s="74"/>
      <c r="I39" s="74"/>
    </row>
    <row r="40" ht="15" customHeight="1">
      <c r="Q40" s="43" t="s">
        <v>21</v>
      </c>
    </row>
    <row r="41" ht="15" customHeight="1">
      <c r="Q41" s="43" t="s">
        <v>22</v>
      </c>
    </row>
    <row r="42" ht="15" customHeight="1">
      <c r="Q42" s="43" t="s">
        <v>23</v>
      </c>
    </row>
    <row r="43" ht="15" customHeight="1">
      <c r="Q43" s="43" t="s">
        <v>24</v>
      </c>
    </row>
    <row r="44" ht="12.75">
      <c r="Q44" s="43" t="s">
        <v>25</v>
      </c>
    </row>
    <row r="45" ht="12.75">
      <c r="Q45" s="43" t="s">
        <v>26</v>
      </c>
    </row>
    <row r="46" ht="12.75">
      <c r="Q46" s="43" t="s">
        <v>27</v>
      </c>
    </row>
    <row r="47" ht="12.75">
      <c r="Q47" s="43" t="s">
        <v>28</v>
      </c>
    </row>
    <row r="48" ht="12.75">
      <c r="Q48" s="43" t="s">
        <v>29</v>
      </c>
    </row>
    <row r="49" ht="12.75">
      <c r="Q49" s="43" t="s">
        <v>30</v>
      </c>
    </row>
    <row r="50" ht="12.75">
      <c r="Q50" s="43" t="s">
        <v>31</v>
      </c>
    </row>
    <row r="51" ht="12.75">
      <c r="Q51" s="43" t="s">
        <v>32</v>
      </c>
    </row>
    <row r="52" ht="12.75">
      <c r="Q52" s="43" t="s">
        <v>33</v>
      </c>
    </row>
    <row r="53" ht="12.75">
      <c r="Q53" s="43" t="s">
        <v>34</v>
      </c>
    </row>
    <row r="54" ht="12.75">
      <c r="Q54" s="43" t="s">
        <v>35</v>
      </c>
    </row>
  </sheetData>
  <sheetProtection/>
  <mergeCells count="83">
    <mergeCell ref="A12:AH12"/>
    <mergeCell ref="A1:AH1"/>
    <mergeCell ref="A2:AH2"/>
    <mergeCell ref="A37:I39"/>
    <mergeCell ref="B30:G30"/>
    <mergeCell ref="H30:I30"/>
    <mergeCell ref="B31:G31"/>
    <mergeCell ref="H31:I31"/>
    <mergeCell ref="H22:I22"/>
    <mergeCell ref="H23:I23"/>
    <mergeCell ref="B28:G28"/>
    <mergeCell ref="H28:I28"/>
    <mergeCell ref="H27:I27"/>
    <mergeCell ref="H24:I24"/>
    <mergeCell ref="B25:G25"/>
    <mergeCell ref="H25:I25"/>
    <mergeCell ref="B24:G24"/>
    <mergeCell ref="B26:G26"/>
    <mergeCell ref="H26:I26"/>
    <mergeCell ref="B27:G27"/>
    <mergeCell ref="AF26:AG26"/>
    <mergeCell ref="Q27:Z27"/>
    <mergeCell ref="AF27:AG27"/>
    <mergeCell ref="AF29:AG29"/>
    <mergeCell ref="AC21:AE21"/>
    <mergeCell ref="AA22:AB22"/>
    <mergeCell ref="AF21:AG21"/>
    <mergeCell ref="AF22:AG22"/>
    <mergeCell ref="AF25:AG25"/>
    <mergeCell ref="AF24:AG24"/>
    <mergeCell ref="B29:G29"/>
    <mergeCell ref="AA32:AB32"/>
    <mergeCell ref="AA31:AB31"/>
    <mergeCell ref="AF32:AG32"/>
    <mergeCell ref="AA30:AB30"/>
    <mergeCell ref="H29:I29"/>
    <mergeCell ref="B21:G21"/>
    <mergeCell ref="H21:I21"/>
    <mergeCell ref="Q22:Z22"/>
    <mergeCell ref="Q23:Z23"/>
    <mergeCell ref="Q21:Z21"/>
    <mergeCell ref="B22:G22"/>
    <mergeCell ref="B23:G23"/>
    <mergeCell ref="AA21:AB21"/>
    <mergeCell ref="Q29:Z29"/>
    <mergeCell ref="Q30:Z30"/>
    <mergeCell ref="Q26:Z26"/>
    <mergeCell ref="A4:AH4"/>
    <mergeCell ref="AF23:AG23"/>
    <mergeCell ref="AA34:AB34"/>
    <mergeCell ref="Q32:Z32"/>
    <mergeCell ref="AF34:AG34"/>
    <mergeCell ref="AF30:AG30"/>
    <mergeCell ref="AF31:AG31"/>
    <mergeCell ref="AA33:AB33"/>
    <mergeCell ref="AF33:AG33"/>
    <mergeCell ref="H32:I32"/>
    <mergeCell ref="B33:G33"/>
    <mergeCell ref="H33:I33"/>
    <mergeCell ref="J3:AA3"/>
    <mergeCell ref="AA27:AB27"/>
    <mergeCell ref="AA29:AB29"/>
    <mergeCell ref="AA25:AB25"/>
    <mergeCell ref="AA26:AB26"/>
    <mergeCell ref="AA23:AB23"/>
    <mergeCell ref="AA24:AB24"/>
    <mergeCell ref="B32:G32"/>
    <mergeCell ref="B36:G36"/>
    <mergeCell ref="H36:I36"/>
    <mergeCell ref="B34:G34"/>
    <mergeCell ref="H34:I34"/>
    <mergeCell ref="B35:G35"/>
    <mergeCell ref="H35:I35"/>
    <mergeCell ref="AH21:AQ21"/>
    <mergeCell ref="Q35:Z35"/>
    <mergeCell ref="Q28:AH28"/>
    <mergeCell ref="Q31:Z31"/>
    <mergeCell ref="AA35:AB35"/>
    <mergeCell ref="AF35:AG35"/>
    <mergeCell ref="Q24:Z24"/>
    <mergeCell ref="Q25:Z25"/>
    <mergeCell ref="Q33:Z33"/>
    <mergeCell ref="Q34:Z34"/>
  </mergeCells>
  <conditionalFormatting sqref="C6:Q11 S13:AG19 S6:AG11 C13:Q19">
    <cfRule type="cellIs" priority="1" dxfId="7" operator="equal" stopIfTrue="1">
      <formula>C$20</formula>
    </cfRule>
  </conditionalFormatting>
  <conditionalFormatting sqref="AH6:AH11">
    <cfRule type="expression" priority="2" dxfId="4" stopIfTrue="1">
      <formula>IF($AF22=$J$22,TRUE,FALSE)</formula>
    </cfRule>
    <cfRule type="expression" priority="3" dxfId="2" stopIfTrue="1">
      <formula>IF($AH6=".",FALSE,IF($AF22=0,TRUE,FALSE))</formula>
    </cfRule>
  </conditionalFormatting>
  <conditionalFormatting sqref="B6:B11">
    <cfRule type="expression" priority="4" dxfId="4" stopIfTrue="1">
      <formula>IF($AA22=$J$22,TRUE,FALSE)</formula>
    </cfRule>
    <cfRule type="expression" priority="5" dxfId="2" stopIfTrue="1">
      <formula>IF($B6=".",FALSE,IF($AA22=0,TRUE,FALSE))</formula>
    </cfRule>
  </conditionalFormatting>
  <conditionalFormatting sqref="H22:I36">
    <cfRule type="cellIs" priority="6" dxfId="2" operator="equal" stopIfTrue="1">
      <formula>"---"</formula>
    </cfRule>
    <cfRule type="cellIs" priority="7" dxfId="1" operator="notBetween" stopIfTrue="1">
      <formula>0</formula>
      <formula>2</formula>
    </cfRule>
  </conditionalFormatting>
  <conditionalFormatting sqref="C5:Q5 S5:AG5">
    <cfRule type="expression" priority="8" dxfId="0" stopIfTrue="1">
      <formula>IF(C$20=9,FALSE,TRUE)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 тура №5. Марафон-турнира Альянса</dc:title>
  <dc:subject/>
  <dc:creator/>
  <cp:keywords/>
  <dc:description/>
  <cp:lastModifiedBy>Admin</cp:lastModifiedBy>
  <cp:lastPrinted>2008-09-28T12:05:45Z</cp:lastPrinted>
  <dcterms:created xsi:type="dcterms:W3CDTF">2008-09-27T19:06:28Z</dcterms:created>
  <dcterms:modified xsi:type="dcterms:W3CDTF">2010-05-08T02:09:21Z</dcterms:modified>
  <cp:category/>
  <cp:version/>
  <cp:contentType/>
  <cp:contentStatus/>
</cp:coreProperties>
</file>