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84" activeTab="0"/>
  </bookViews>
  <sheets>
    <sheet name="Головна" sheetId="1" r:id="rId1"/>
    <sheet name="Прогнози" sheetId="2" r:id="rId2"/>
    <sheet name="01" sheetId="3" r:id="rId3"/>
    <sheet name="02" sheetId="4" r:id="rId4"/>
    <sheet name="03" sheetId="5" r:id="rId5"/>
    <sheet name="04" sheetId="6" r:id="rId6"/>
    <sheet name="Бомбардири" sheetId="7" r:id="rId7"/>
    <sheet name="Інд. рейтинг" sheetId="8" r:id="rId8"/>
  </sheets>
  <definedNames/>
  <calcPr fullCalcOnLoad="1"/>
</workbook>
</file>

<file path=xl/sharedStrings.xml><?xml version="1.0" encoding="utf-8"?>
<sst xmlns="http://schemas.openxmlformats.org/spreadsheetml/2006/main" count="512" uniqueCount="165">
  <si>
    <t>:</t>
  </si>
  <si>
    <t>Рахунок</t>
  </si>
  <si>
    <t>Результат</t>
  </si>
  <si>
    <t>Бали</t>
  </si>
  <si>
    <t>ГОЛ</t>
  </si>
  <si>
    <t xml:space="preserve"> </t>
  </si>
  <si>
    <t>Oksi_f</t>
  </si>
  <si>
    <t>Тур 1</t>
  </si>
  <si>
    <t>сухОФрукт</t>
  </si>
  <si>
    <t>Сборная Мегаспорта</t>
  </si>
  <si>
    <t>freedom</t>
  </si>
  <si>
    <t>ТНА</t>
  </si>
  <si>
    <t>Magistr</t>
  </si>
  <si>
    <t>jelistoy</t>
  </si>
  <si>
    <t>ORSS</t>
  </si>
  <si>
    <t>ИТОГО</t>
  </si>
  <si>
    <t>Программа тура</t>
  </si>
  <si>
    <t>Accrington</t>
  </si>
  <si>
    <t>Hohol82</t>
  </si>
  <si>
    <t>АСП Погоня</t>
  </si>
  <si>
    <t>Musja</t>
  </si>
  <si>
    <t>Linkin</t>
  </si>
  <si>
    <t>Lord_Fenix</t>
  </si>
  <si>
    <t>Мачо</t>
  </si>
  <si>
    <t>Serginho</t>
  </si>
  <si>
    <t>Sana21</t>
  </si>
  <si>
    <t>Mishgan</t>
  </si>
  <si>
    <t xml:space="preserve">Red Anfield </t>
  </si>
  <si>
    <t>ОЛФП Одесса</t>
  </si>
  <si>
    <t>semeniuk</t>
  </si>
  <si>
    <t>Romtsja</t>
  </si>
  <si>
    <t>ZigZag</t>
  </si>
  <si>
    <t>MaxJoker</t>
  </si>
  <si>
    <t>Nick777</t>
  </si>
  <si>
    <t>Мардас</t>
  </si>
  <si>
    <t>Клименко</t>
  </si>
  <si>
    <t>ОЛФП Одесса - Мегаспорт</t>
  </si>
  <si>
    <t>Red Anfield - Милан</t>
  </si>
  <si>
    <t>АСП "Погоня" - 7-40</t>
  </si>
  <si>
    <t>Милан - ОЛФП Одесса</t>
  </si>
  <si>
    <t>7-40 - Red Anfield</t>
  </si>
  <si>
    <t>Мегаспорт - АСП "Погоня"</t>
  </si>
  <si>
    <t>Red Anfield - Мегаспорт</t>
  </si>
  <si>
    <t>7-40 - Милан</t>
  </si>
  <si>
    <t>ОЛФП Одесса - АСП "Погоня"</t>
  </si>
  <si>
    <t>АСП "Погоня" - Red Anfield</t>
  </si>
  <si>
    <t>ОЛФП Одесса - 7-40</t>
  </si>
  <si>
    <t>Мегаспорт - Милан</t>
  </si>
  <si>
    <t>Red Anfield - ОЛФП Одесса</t>
  </si>
  <si>
    <t>Милан - АСП "Погоня"</t>
  </si>
  <si>
    <t>7-40 - Мегаспорт</t>
  </si>
  <si>
    <t>Палермо - Болонья</t>
  </si>
  <si>
    <t>Майнц - Герта</t>
  </si>
  <si>
    <t>Кристал Пэлас - Лестер</t>
  </si>
  <si>
    <t>Сандерленд - Вест Хэм</t>
  </si>
  <si>
    <t>Вест Бромвич - Ливерпуль</t>
  </si>
  <si>
    <t>Леганес - Эспаньол</t>
  </si>
  <si>
    <t>Валенсия - Севилья</t>
  </si>
  <si>
    <t>Нант - Бордо</t>
  </si>
  <si>
    <t>Ман. Юнайтед - Челси</t>
  </si>
  <si>
    <t>Аугсбург - Кёльн</t>
  </si>
  <si>
    <t>NikolyaRBW</t>
  </si>
  <si>
    <t>Kerimoff</t>
  </si>
  <si>
    <t>HomGr</t>
  </si>
  <si>
    <t>BROKER</t>
  </si>
  <si>
    <t>iGR</t>
  </si>
  <si>
    <t>Gerrard</t>
  </si>
  <si>
    <t>Arsmit</t>
  </si>
  <si>
    <t>VirusUkrZt</t>
  </si>
  <si>
    <t>Tentacruel74</t>
  </si>
  <si>
    <t>сhon</t>
  </si>
  <si>
    <t>Bosfan</t>
  </si>
  <si>
    <t>Razan</t>
  </si>
  <si>
    <t>Эко</t>
  </si>
  <si>
    <t>Avalon</t>
  </si>
  <si>
    <t>Merhaba</t>
  </si>
  <si>
    <t>Крикс</t>
  </si>
  <si>
    <t>Днепр</t>
  </si>
  <si>
    <t>Chernomorets</t>
  </si>
  <si>
    <t>Пуфик</t>
  </si>
  <si>
    <t>Soorjee</t>
  </si>
  <si>
    <t>7-40</t>
  </si>
  <si>
    <t>Klose</t>
  </si>
  <si>
    <t>Lourens</t>
  </si>
  <si>
    <t>antoha</t>
  </si>
  <si>
    <t>paradox</t>
  </si>
  <si>
    <t>Latysh</t>
  </si>
  <si>
    <t>alessio</t>
  </si>
  <si>
    <t>Rocky</t>
  </si>
  <si>
    <t>Dario</t>
  </si>
  <si>
    <t>$printer</t>
  </si>
  <si>
    <t>Ватель</t>
  </si>
  <si>
    <t>Милан</t>
  </si>
  <si>
    <t>Korando</t>
  </si>
  <si>
    <t>Job</t>
  </si>
  <si>
    <t>Jerry</t>
  </si>
  <si>
    <t>alexmilan23</t>
  </si>
  <si>
    <t>Батяр</t>
  </si>
  <si>
    <t>svatstep</t>
  </si>
  <si>
    <t>AGraEL</t>
  </si>
  <si>
    <t>Асхат</t>
  </si>
  <si>
    <t>Maxzim</t>
  </si>
  <si>
    <t>Lecter</t>
  </si>
  <si>
    <t>dethharmonix</t>
  </si>
  <si>
    <t>Tortila</t>
  </si>
  <si>
    <t>01120212120102011212</t>
  </si>
  <si>
    <t>01100020011002212111</t>
  </si>
  <si>
    <t>10100110011001102110</t>
  </si>
  <si>
    <t>12211110121012112111</t>
  </si>
  <si>
    <t>12110232111113022011</t>
  </si>
  <si>
    <t>01212121101112112112</t>
  </si>
  <si>
    <t>21102012110002102102</t>
  </si>
  <si>
    <t>03022220110213200222</t>
  </si>
  <si>
    <t>11112121001102101211</t>
  </si>
  <si>
    <t>21010121021312113203</t>
  </si>
  <si>
    <t>21201310123002102112</t>
  </si>
  <si>
    <t>THA</t>
  </si>
  <si>
    <t>01112101101101112111</t>
  </si>
  <si>
    <t>01211221010112112111</t>
  </si>
  <si>
    <t>01120121011112212101</t>
  </si>
  <si>
    <t>01111121010112112112</t>
  </si>
  <si>
    <t>11210010111012212100</t>
  </si>
  <si>
    <t>11210110011001110111</t>
  </si>
  <si>
    <t>01010110011002102121</t>
  </si>
  <si>
    <t>11211121112112112112</t>
  </si>
  <si>
    <t>12212121212112212112</t>
  </si>
  <si>
    <t>10110112110102011102</t>
  </si>
  <si>
    <t>10121121121012112111</t>
  </si>
  <si>
    <t>21211121111012100011</t>
  </si>
  <si>
    <t>01111121011112111010</t>
  </si>
  <si>
    <t>11102121112112111100</t>
  </si>
  <si>
    <t>01010120121002103210</t>
  </si>
  <si>
    <t>11101131010012113211</t>
  </si>
  <si>
    <t>10111210120212111201</t>
  </si>
  <si>
    <t>10101112101012010101</t>
  </si>
  <si>
    <t xml:space="preserve">сухОФрукт </t>
  </si>
  <si>
    <t>21211111011112101211</t>
  </si>
  <si>
    <t>12001011010001020211</t>
  </si>
  <si>
    <t>12112110121112111111</t>
  </si>
  <si>
    <t>11212110112013112121</t>
  </si>
  <si>
    <t>11211011121012011111</t>
  </si>
  <si>
    <t>10211210122002102110</t>
  </si>
  <si>
    <t xml:space="preserve">Romtsja </t>
  </si>
  <si>
    <t xml:space="preserve">ZigZag </t>
  </si>
  <si>
    <t>10101121011001111021</t>
  </si>
  <si>
    <t>10121011102013111221</t>
  </si>
  <si>
    <t>11120231000112100222</t>
  </si>
  <si>
    <t>01010112010102001211</t>
  </si>
  <si>
    <t>10100002010101201011</t>
  </si>
  <si>
    <t>11112121012102001212</t>
  </si>
  <si>
    <t>12111221112112111200</t>
  </si>
  <si>
    <t>11121121121123101211</t>
  </si>
  <si>
    <t>01110020011112112111</t>
  </si>
  <si>
    <t>02011112001013220212</t>
  </si>
  <si>
    <t>02122213100213011001</t>
  </si>
  <si>
    <t>21110102320013112122</t>
  </si>
  <si>
    <t>01100110011001011000</t>
  </si>
  <si>
    <t>01211120022012113100</t>
  </si>
  <si>
    <t>01212112121013011211</t>
  </si>
  <si>
    <t>01100121012112111111</t>
  </si>
  <si>
    <t>01101110121012001011</t>
  </si>
  <si>
    <t>01212110011012102101</t>
  </si>
  <si>
    <t>12121021022113011210</t>
  </si>
  <si>
    <t>11211110010112112111</t>
  </si>
  <si>
    <t>10121022111102121001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</si>
</sst>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[$-422]d\ mmmm\ yyyy&quot; 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aur"/>
      <family val="1"/>
    </font>
    <font>
      <b/>
      <sz val="20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Courier New"/>
      <family val="3"/>
    </font>
    <font>
      <sz val="11"/>
      <color indexed="9"/>
      <name val="Calibri"/>
      <family val="2"/>
    </font>
    <font>
      <b/>
      <sz val="10"/>
      <color indexed="9"/>
      <name val="Courier New"/>
      <family val="3"/>
    </font>
    <font>
      <b/>
      <sz val="10"/>
      <name val="Terminal"/>
      <family val="3"/>
    </font>
    <font>
      <b/>
      <sz val="11"/>
      <name val="Courier New"/>
      <family val="3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24"/>
      <name val="Calibri"/>
      <family val="2"/>
    </font>
    <font>
      <b/>
      <sz val="11"/>
      <name val="Times New Roman"/>
      <family val="1"/>
    </font>
    <font>
      <b/>
      <sz val="9"/>
      <name val="Courier New"/>
      <family val="3"/>
    </font>
    <font>
      <sz val="11"/>
      <name val="Calibri"/>
      <family val="2"/>
    </font>
    <font>
      <b/>
      <sz val="12"/>
      <name val="Centaur"/>
      <family val="1"/>
    </font>
    <font>
      <sz val="8"/>
      <name val="Verdana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2"/>
      <color indexed="8"/>
      <name val="Courier New"/>
      <family val="3"/>
    </font>
    <font>
      <sz val="9"/>
      <name val="Calibri"/>
      <family val="2"/>
    </font>
    <font>
      <sz val="11"/>
      <color indexed="9"/>
      <name val="Courier New"/>
      <family val="3"/>
    </font>
    <font>
      <sz val="12"/>
      <color indexed="9"/>
      <name val="Courier New"/>
      <family val="3"/>
    </font>
    <font>
      <b/>
      <sz val="12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theme="0"/>
      <name val="Courier New"/>
      <family val="3"/>
    </font>
    <font>
      <sz val="12"/>
      <color theme="0"/>
      <name val="Courier New"/>
      <family val="3"/>
    </font>
    <font>
      <b/>
      <sz val="12"/>
      <color theme="1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ouble"/>
      <top style="double"/>
      <bottom style="dashed"/>
    </border>
    <border>
      <left style="dashed"/>
      <right style="double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ashed"/>
      <top style="double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ash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double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ashed"/>
      <bottom style="double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double"/>
      <top style="dashed"/>
      <bottom style="double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left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7" fillId="33" borderId="0" xfId="42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hidden="1"/>
    </xf>
    <xf numFmtId="0" fontId="14" fillId="33" borderId="2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7" xfId="0" applyFont="1" applyFill="1" applyBorder="1" applyAlignment="1" applyProtection="1">
      <alignment horizontal="center" vertical="center"/>
      <protection hidden="1"/>
    </xf>
    <xf numFmtId="0" fontId="22" fillId="37" borderId="26" xfId="0" applyFont="1" applyFill="1" applyBorder="1" applyAlignment="1" applyProtection="1">
      <alignment horizontal="center" vertical="center"/>
      <protection hidden="1"/>
    </xf>
    <xf numFmtId="0" fontId="22" fillId="37" borderId="22" xfId="0" applyFont="1" applyFill="1" applyBorder="1" applyAlignment="1" applyProtection="1">
      <alignment horizontal="center" vertical="center"/>
      <protection hidden="1"/>
    </xf>
    <xf numFmtId="0" fontId="22" fillId="38" borderId="17" xfId="0" applyFont="1" applyFill="1" applyBorder="1" applyAlignment="1" applyProtection="1">
      <alignment horizontal="center" vertical="center"/>
      <protection hidden="1"/>
    </xf>
    <xf numFmtId="0" fontId="22" fillId="38" borderId="26" xfId="0" applyFont="1" applyFill="1" applyBorder="1" applyAlignment="1" applyProtection="1">
      <alignment horizontal="center" vertical="center"/>
      <protection hidden="1"/>
    </xf>
    <xf numFmtId="0" fontId="22" fillId="38" borderId="22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horizontal="center" vertical="center"/>
      <protection hidden="1"/>
    </xf>
    <xf numFmtId="0" fontId="13" fillId="38" borderId="27" xfId="0" applyFont="1" applyFill="1" applyBorder="1" applyAlignment="1" applyProtection="1">
      <alignment horizontal="center" vertical="center"/>
      <protection hidden="1"/>
    </xf>
    <xf numFmtId="0" fontId="13" fillId="38" borderId="28" xfId="0" applyFont="1" applyFill="1" applyBorder="1" applyAlignment="1" applyProtection="1">
      <alignment horizontal="center" vertical="center"/>
      <protection hidden="1"/>
    </xf>
    <xf numFmtId="0" fontId="13" fillId="38" borderId="29" xfId="0" applyFont="1" applyFill="1" applyBorder="1" applyAlignment="1" applyProtection="1">
      <alignment horizontal="center" vertical="center"/>
      <protection hidden="1"/>
    </xf>
    <xf numFmtId="0" fontId="22" fillId="38" borderId="30" xfId="0" applyFont="1" applyFill="1" applyBorder="1" applyAlignment="1" applyProtection="1">
      <alignment horizontal="center" vertical="center"/>
      <protection hidden="1"/>
    </xf>
    <xf numFmtId="0" fontId="22" fillId="38" borderId="31" xfId="0" applyFont="1" applyFill="1" applyBorder="1" applyAlignment="1" applyProtection="1">
      <alignment horizontal="center" vertical="center"/>
      <protection hidden="1"/>
    </xf>
    <xf numFmtId="0" fontId="22" fillId="38" borderId="32" xfId="0" applyFont="1" applyFill="1" applyBorder="1" applyAlignment="1" applyProtection="1">
      <alignment horizontal="center" vertical="center"/>
      <protection hidden="1"/>
    </xf>
    <xf numFmtId="0" fontId="22" fillId="38" borderId="33" xfId="0" applyFont="1" applyFill="1" applyBorder="1" applyAlignment="1" applyProtection="1">
      <alignment horizontal="center" vertical="center"/>
      <protection hidden="1"/>
    </xf>
    <xf numFmtId="0" fontId="22" fillId="38" borderId="34" xfId="0" applyFont="1" applyFill="1" applyBorder="1" applyAlignment="1" applyProtection="1">
      <alignment horizontal="center" vertical="center"/>
      <protection hidden="1"/>
    </xf>
    <xf numFmtId="0" fontId="22" fillId="38" borderId="35" xfId="0" applyFont="1" applyFill="1" applyBorder="1" applyAlignment="1" applyProtection="1">
      <alignment horizontal="center" vertical="center"/>
      <protection hidden="1"/>
    </xf>
    <xf numFmtId="0" fontId="22" fillId="38" borderId="36" xfId="0" applyFont="1" applyFill="1" applyBorder="1" applyAlignment="1" applyProtection="1">
      <alignment horizontal="center" vertical="center"/>
      <protection hidden="1"/>
    </xf>
    <xf numFmtId="0" fontId="22" fillId="38" borderId="37" xfId="0" applyFont="1" applyFill="1" applyBorder="1" applyAlignment="1" applyProtection="1">
      <alignment horizontal="center" vertical="center"/>
      <protection hidden="1"/>
    </xf>
    <xf numFmtId="0" fontId="22" fillId="38" borderId="38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 textRotation="90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 wrapText="1"/>
      <protection hidden="1"/>
    </xf>
    <xf numFmtId="0" fontId="22" fillId="38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39" borderId="47" xfId="0" applyFont="1" applyFill="1" applyBorder="1" applyAlignment="1">
      <alignment horizontal="left" vertical="center"/>
    </xf>
    <xf numFmtId="49" fontId="20" fillId="40" borderId="48" xfId="0" applyNumberFormat="1" applyFont="1" applyFill="1" applyBorder="1" applyAlignment="1">
      <alignment horizontal="right" vertical="center"/>
    </xf>
    <xf numFmtId="49" fontId="20" fillId="40" borderId="49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20" fillId="0" borderId="50" xfId="0" applyFont="1" applyFill="1" applyBorder="1" applyAlignment="1">
      <alignment horizontal="right" vertical="center"/>
    </xf>
    <xf numFmtId="0" fontId="20" fillId="0" borderId="51" xfId="0" applyFont="1" applyFill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right" vertical="center"/>
    </xf>
    <xf numFmtId="0" fontId="20" fillId="40" borderId="51" xfId="0" applyFont="1" applyFill="1" applyBorder="1" applyAlignment="1">
      <alignment horizontal="right" vertical="center"/>
    </xf>
    <xf numFmtId="0" fontId="16" fillId="39" borderId="30" xfId="0" applyFont="1" applyFill="1" applyBorder="1" applyAlignment="1">
      <alignment horizontal="left" vertical="center"/>
    </xf>
    <xf numFmtId="49" fontId="5" fillId="40" borderId="49" xfId="0" applyNumberFormat="1" applyFont="1" applyFill="1" applyBorder="1" applyAlignment="1">
      <alignment horizontal="right" vertical="center"/>
    </xf>
    <xf numFmtId="0" fontId="22" fillId="37" borderId="54" xfId="0" applyFont="1" applyFill="1" applyBorder="1" applyAlignment="1" applyProtection="1">
      <alignment horizontal="center" vertical="center"/>
      <protection hidden="1"/>
    </xf>
    <xf numFmtId="0" fontId="22" fillId="38" borderId="54" xfId="0" applyFont="1" applyFill="1" applyBorder="1" applyAlignment="1" applyProtection="1">
      <alignment horizontal="center" vertical="center"/>
      <protection hidden="1"/>
    </xf>
    <xf numFmtId="0" fontId="42" fillId="38" borderId="0" xfId="0" applyFont="1" applyFill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49" fontId="66" fillId="0" borderId="0" xfId="0" applyNumberFormat="1" applyFont="1" applyAlignment="1" applyProtection="1">
      <alignment horizontal="left" vertical="center"/>
      <protection hidden="1"/>
    </xf>
    <xf numFmtId="11" fontId="20" fillId="39" borderId="47" xfId="0" applyNumberFormat="1" applyFont="1" applyFill="1" applyBorder="1" applyAlignment="1">
      <alignment horizontal="left" vertical="center"/>
    </xf>
    <xf numFmtId="0" fontId="10" fillId="33" borderId="55" xfId="0" applyFont="1" applyFill="1" applyBorder="1" applyAlignment="1" applyProtection="1">
      <alignment horizontal="center" vertical="center"/>
      <protection hidden="1"/>
    </xf>
    <xf numFmtId="0" fontId="10" fillId="33" borderId="39" xfId="0" applyFont="1" applyFill="1" applyBorder="1" applyAlignment="1" applyProtection="1">
      <alignment horizontal="center" vertical="center"/>
      <protection hidden="1"/>
    </xf>
    <xf numFmtId="0" fontId="10" fillId="33" borderId="56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3" fillId="35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center" vertical="center"/>
      <protection locked="0"/>
    </xf>
    <xf numFmtId="16" fontId="24" fillId="38" borderId="0" xfId="0" applyNumberFormat="1" applyFont="1" applyFill="1" applyAlignment="1" applyProtection="1">
      <alignment/>
      <protection locked="0"/>
    </xf>
    <xf numFmtId="0" fontId="24" fillId="38" borderId="0" xfId="0" applyFont="1" applyFill="1" applyAlignment="1" applyProtection="1">
      <alignment/>
      <protection locked="0"/>
    </xf>
    <xf numFmtId="0" fontId="24" fillId="38" borderId="0" xfId="0" applyFont="1" applyFill="1" applyAlignment="1">
      <alignment/>
    </xf>
    <xf numFmtId="49" fontId="63" fillId="0" borderId="0" xfId="0" applyNumberFormat="1" applyFont="1" applyAlignment="1" applyProtection="1">
      <alignment horizontal="left" vertical="center"/>
      <protection hidden="1"/>
    </xf>
    <xf numFmtId="49" fontId="63" fillId="0" borderId="0" xfId="0" applyNumberFormat="1" applyFont="1" applyFill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20" fillId="13" borderId="27" xfId="0" applyFont="1" applyFill="1" applyBorder="1" applyAlignment="1">
      <alignment horizontal="center" vertical="center"/>
    </xf>
    <xf numFmtId="0" fontId="20" fillId="13" borderId="41" xfId="0" applyFont="1" applyFill="1" applyBorder="1" applyAlignment="1">
      <alignment horizontal="center" vertical="center"/>
    </xf>
    <xf numFmtId="0" fontId="20" fillId="13" borderId="57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22" fillId="38" borderId="0" xfId="0" applyFont="1" applyFill="1" applyAlignment="1" applyProtection="1">
      <alignment horizontal="left" vertical="center"/>
      <protection hidden="1"/>
    </xf>
    <xf numFmtId="0" fontId="21" fillId="41" borderId="13" xfId="0" applyFont="1" applyFill="1" applyBorder="1" applyAlignment="1" applyProtection="1">
      <alignment horizontal="center" vertical="center"/>
      <protection hidden="1"/>
    </xf>
    <xf numFmtId="0" fontId="21" fillId="41" borderId="59" xfId="0" applyFont="1" applyFill="1" applyBorder="1" applyAlignment="1" applyProtection="1">
      <alignment horizontal="center" vertical="center"/>
      <protection hidden="1"/>
    </xf>
    <xf numFmtId="0" fontId="21" fillId="41" borderId="10" xfId="0" applyFont="1" applyFill="1" applyBorder="1" applyAlignment="1" applyProtection="1">
      <alignment horizontal="center" vertical="center"/>
      <protection hidden="1"/>
    </xf>
    <xf numFmtId="0" fontId="21" fillId="41" borderId="18" xfId="0" applyFont="1" applyFill="1" applyBorder="1" applyAlignment="1" applyProtection="1">
      <alignment horizontal="center" vertical="center"/>
      <protection hidden="1"/>
    </xf>
    <xf numFmtId="0" fontId="21" fillId="41" borderId="60" xfId="0" applyFont="1" applyFill="1" applyBorder="1" applyAlignment="1" applyProtection="1">
      <alignment horizontal="center" vertical="center"/>
      <protection hidden="1"/>
    </xf>
    <xf numFmtId="0" fontId="21" fillId="41" borderId="11" xfId="0" applyFont="1" applyFill="1" applyBorder="1" applyAlignment="1" applyProtection="1">
      <alignment horizontal="center" vertical="center"/>
      <protection hidden="1"/>
    </xf>
    <xf numFmtId="0" fontId="16" fillId="38" borderId="45" xfId="0" applyFont="1" applyFill="1" applyBorder="1" applyAlignment="1" applyProtection="1">
      <alignment horizontal="center" textRotation="90"/>
      <protection hidden="1"/>
    </xf>
    <xf numFmtId="0" fontId="19" fillId="38" borderId="60" xfId="0" applyFont="1" applyFill="1" applyBorder="1" applyAlignment="1" applyProtection="1">
      <alignment horizontal="center" vertical="center"/>
      <protection hidden="1"/>
    </xf>
    <xf numFmtId="0" fontId="19" fillId="38" borderId="61" xfId="0" applyFont="1" applyFill="1" applyBorder="1" applyAlignment="1" applyProtection="1">
      <alignment horizontal="center" vertical="center"/>
      <protection hidden="1"/>
    </xf>
    <xf numFmtId="0" fontId="18" fillId="38" borderId="18" xfId="0" applyFont="1" applyFill="1" applyBorder="1" applyAlignment="1" applyProtection="1">
      <alignment horizontal="right"/>
      <protection hidden="1"/>
    </xf>
    <xf numFmtId="0" fontId="18" fillId="38" borderId="62" xfId="0" applyFont="1" applyFill="1" applyBorder="1" applyAlignment="1" applyProtection="1">
      <alignment horizontal="right"/>
      <protection hidden="1"/>
    </xf>
    <xf numFmtId="0" fontId="18" fillId="38" borderId="60" xfId="0" applyFont="1" applyFill="1" applyBorder="1" applyAlignment="1" applyProtection="1">
      <alignment horizontal="center" vertical="center"/>
      <protection hidden="1"/>
    </xf>
    <xf numFmtId="0" fontId="18" fillId="38" borderId="61" xfId="0" applyFont="1" applyFill="1" applyBorder="1" applyAlignment="1" applyProtection="1">
      <alignment horizontal="center" vertical="center"/>
      <protection hidden="1"/>
    </xf>
    <xf numFmtId="0" fontId="18" fillId="38" borderId="60" xfId="0" applyFont="1" applyFill="1" applyBorder="1" applyAlignment="1" applyProtection="1">
      <alignment horizontal="left"/>
      <protection hidden="1"/>
    </xf>
    <xf numFmtId="0" fontId="18" fillId="38" borderId="11" xfId="0" applyFont="1" applyFill="1" applyBorder="1" applyAlignment="1" applyProtection="1">
      <alignment horizontal="left"/>
      <protection hidden="1"/>
    </xf>
    <xf numFmtId="0" fontId="18" fillId="38" borderId="61" xfId="0" applyFont="1" applyFill="1" applyBorder="1" applyAlignment="1" applyProtection="1">
      <alignment horizontal="left"/>
      <protection hidden="1"/>
    </xf>
    <xf numFmtId="0" fontId="18" fillId="38" borderId="63" xfId="0" applyFont="1" applyFill="1" applyBorder="1" applyAlignment="1" applyProtection="1">
      <alignment horizontal="left"/>
      <protection hidden="1"/>
    </xf>
    <xf numFmtId="0" fontId="17" fillId="42" borderId="58" xfId="0" applyFont="1" applyFill="1" applyBorder="1" applyAlignment="1" applyProtection="1">
      <alignment horizontal="center" vertical="center"/>
      <protection hidden="1"/>
    </xf>
    <xf numFmtId="0" fontId="17" fillId="38" borderId="58" xfId="0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textRotation="90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tabSelected="1" zoomScalePageLayoutView="0" workbookViewId="0" topLeftCell="A1">
      <selection activeCell="H1" sqref="H1:J1"/>
    </sheetView>
  </sheetViews>
  <sheetFormatPr defaultColWidth="9.140625" defaultRowHeight="15"/>
  <cols>
    <col min="1" max="3" width="2.8515625" style="15" customWidth="1"/>
    <col min="4" max="4" width="1.421875" style="15" customWidth="1"/>
    <col min="5" max="5" width="3.57421875" style="38" customWidth="1"/>
    <col min="6" max="6" width="51.421875" style="15" customWidth="1"/>
    <col min="7" max="7" width="2.57421875" style="15" customWidth="1"/>
    <col min="8" max="8" width="3.57421875" style="15" customWidth="1"/>
    <col min="9" max="9" width="1.1484375" style="15" customWidth="1"/>
    <col min="10" max="10" width="3.57421875" style="15" customWidth="1"/>
    <col min="11" max="11" width="1.28515625" style="15" customWidth="1"/>
    <col min="12" max="12" width="3.57421875" style="39" customWidth="1"/>
    <col min="13" max="13" width="48.00390625" style="39" customWidth="1"/>
    <col min="14" max="14" width="10.28125" style="39" bestFit="1" customWidth="1"/>
    <col min="15" max="17" width="9.140625" style="39" customWidth="1"/>
    <col min="18" max="18" width="7.140625" style="13" customWidth="1"/>
    <col min="19" max="16384" width="9.140625" style="15" customWidth="1"/>
  </cols>
  <sheetData>
    <row r="1" spans="1:24" ht="15" customHeight="1">
      <c r="A1" s="9"/>
      <c r="B1" s="9"/>
      <c r="C1" s="9"/>
      <c r="D1" s="9"/>
      <c r="E1" s="10"/>
      <c r="F1" s="11"/>
      <c r="G1" s="150"/>
      <c r="H1" s="151">
        <v>1</v>
      </c>
      <c r="I1" s="151"/>
      <c r="J1" s="151"/>
      <c r="K1" s="9"/>
      <c r="L1" s="12"/>
      <c r="M1" s="12"/>
      <c r="N1" s="12"/>
      <c r="O1" s="12"/>
      <c r="P1" s="12"/>
      <c r="Q1" s="12"/>
      <c r="S1" s="14"/>
      <c r="T1" s="9"/>
      <c r="U1" s="9"/>
      <c r="V1" s="9"/>
      <c r="W1" s="9"/>
      <c r="X1" s="9"/>
    </row>
    <row r="2" spans="1:24" ht="15" customHeight="1" thickBot="1">
      <c r="A2" s="9"/>
      <c r="B2" s="9"/>
      <c r="C2" s="9"/>
      <c r="D2" s="9"/>
      <c r="E2" s="16"/>
      <c r="F2" s="17" t="s">
        <v>16</v>
      </c>
      <c r="G2" s="150"/>
      <c r="H2" s="18"/>
      <c r="I2" s="18"/>
      <c r="J2" s="18"/>
      <c r="K2" s="9"/>
      <c r="L2" s="12"/>
      <c r="M2" s="12"/>
      <c r="N2" s="12"/>
      <c r="O2" s="12"/>
      <c r="P2" s="12"/>
      <c r="Q2" s="12"/>
      <c r="S2" s="13">
        <v>1</v>
      </c>
      <c r="T2" s="9"/>
      <c r="U2" s="9"/>
      <c r="V2" s="9"/>
      <c r="W2" s="9"/>
      <c r="X2" s="9"/>
    </row>
    <row r="3" spans="1:24" ht="16.5" thickTop="1">
      <c r="A3" s="9"/>
      <c r="B3" s="9"/>
      <c r="C3" s="9"/>
      <c r="D3" s="9"/>
      <c r="E3" s="19">
        <v>1</v>
      </c>
      <c r="F3" s="2" t="str">
        <f aca="true" t="shared" si="0" ref="F3:F11">IF($H$1=1,F27,IF($H$1=2,F42,IF($H$1="","",IF($H$1=3,F57,IF($H$1=4,F72,IF($H$1=5,F87,IF($H$1=6,F102,IF($H$1=7,F117))))))))</f>
        <v>Палермо - Болонья</v>
      </c>
      <c r="G3" s="9"/>
      <c r="H3" s="20"/>
      <c r="I3" s="21" t="s">
        <v>0</v>
      </c>
      <c r="J3" s="22"/>
      <c r="K3" s="9"/>
      <c r="L3" s="23">
        <v>1</v>
      </c>
      <c r="M3" s="131" t="str">
        <f>IF($H$1=1,M27,IF($H$1=2,M35,IF($H$1="","",IF($H$1=3,M43,IF($H$1=4,M51,IF($H$1=5,M59,IF($H$1=6,M67,IF($H$1=7,M75))))))))</f>
        <v>ОЛФП Одесса - Мегаспорт</v>
      </c>
      <c r="N3" s="40" t="str">
        <f>CONCATENATE('01'!AE5,":",'01'!AG5)</f>
        <v>0:0</v>
      </c>
      <c r="O3" s="24"/>
      <c r="P3" s="24"/>
      <c r="Q3" s="24"/>
      <c r="R3" s="25"/>
      <c r="S3" s="13">
        <v>2</v>
      </c>
      <c r="T3" s="9"/>
      <c r="U3" s="9"/>
      <c r="V3" s="9"/>
      <c r="W3" s="9"/>
      <c r="X3" s="9"/>
    </row>
    <row r="4" spans="1:24" ht="15.75">
      <c r="A4" s="9"/>
      <c r="B4" s="9"/>
      <c r="C4" s="9"/>
      <c r="D4" s="9"/>
      <c r="E4" s="26">
        <v>2</v>
      </c>
      <c r="F4" s="3" t="str">
        <f t="shared" si="0"/>
        <v>Майнц - Герта</v>
      </c>
      <c r="G4" s="9"/>
      <c r="H4" s="27"/>
      <c r="I4" s="28" t="s">
        <v>0</v>
      </c>
      <c r="J4" s="29"/>
      <c r="K4" s="9"/>
      <c r="L4" s="30">
        <v>2</v>
      </c>
      <c r="M4" s="130" t="str">
        <f>IF($H$1=1,M28,IF($H$1=2,M36,IF($H$1="","",IF($H$1=3,M44,IF($H$1=4,M52,IF($H$1=5,M60,IF($H$1=6,M68,IF($H$1=7,M76))))))))</f>
        <v>Red Anfield - Милан</v>
      </c>
      <c r="N4" s="41" t="str">
        <f>CONCATENATE('02'!AE5,":",'02'!AG5)</f>
        <v>0:0</v>
      </c>
      <c r="O4" s="24"/>
      <c r="P4" s="24"/>
      <c r="Q4" s="24"/>
      <c r="R4" s="25"/>
      <c r="S4" s="13">
        <v>3</v>
      </c>
      <c r="T4" s="9"/>
      <c r="U4" s="9"/>
      <c r="V4" s="9"/>
      <c r="W4" s="9"/>
      <c r="X4" s="9"/>
    </row>
    <row r="5" spans="1:24" ht="15.75">
      <c r="A5" s="9"/>
      <c r="B5" s="9"/>
      <c r="C5" s="9"/>
      <c r="D5" s="9"/>
      <c r="E5" s="26">
        <v>3</v>
      </c>
      <c r="F5" s="3" t="str">
        <f t="shared" si="0"/>
        <v>Аугсбург - Кёльн</v>
      </c>
      <c r="G5" s="9"/>
      <c r="H5" s="27"/>
      <c r="I5" s="28" t="s">
        <v>0</v>
      </c>
      <c r="J5" s="29"/>
      <c r="K5" s="9"/>
      <c r="L5" s="30">
        <v>3</v>
      </c>
      <c r="M5" s="130" t="str">
        <f>IF($H$1=1,M29,IF($H$1=2,M37,IF($H$1="","",IF($H$1=3,M45,IF($H$1=4,M53,IF($H$1=5,M61,IF($H$1=6,M69,IF($H$1=7,M77))))))))</f>
        <v>АСП "Погоня" - 7-40</v>
      </c>
      <c r="N5" s="41" t="str">
        <f>CONCATENATE('03'!AE5,":",'03'!AG5)</f>
        <v>0:0</v>
      </c>
      <c r="O5" s="24"/>
      <c r="P5" s="24"/>
      <c r="Q5" s="24"/>
      <c r="R5" s="25"/>
      <c r="S5" s="13">
        <v>4</v>
      </c>
      <c r="T5" s="9"/>
      <c r="U5" s="9"/>
      <c r="V5" s="9"/>
      <c r="W5" s="9"/>
      <c r="X5" s="9"/>
    </row>
    <row r="6" spans="1:24" ht="16.5" thickBot="1">
      <c r="A6" s="9"/>
      <c r="B6" s="9"/>
      <c r="C6" s="9"/>
      <c r="D6" s="9"/>
      <c r="E6" s="26">
        <v>4</v>
      </c>
      <c r="F6" s="3" t="str">
        <f t="shared" si="0"/>
        <v>Кристал Пэлас - Лестер</v>
      </c>
      <c r="G6" s="9"/>
      <c r="H6" s="27"/>
      <c r="I6" s="28" t="s">
        <v>0</v>
      </c>
      <c r="J6" s="29"/>
      <c r="K6" s="9"/>
      <c r="L6" s="78">
        <v>4</v>
      </c>
      <c r="M6" s="132">
        <f>IF($H$1=1,M30,IF($H$1=2,M38,IF($H$1="","",IF($H$1=3,M46,IF($H$1=4,M54,IF($H$1=5,M62,IF($H$1=6,M70,IF($H$1=7,M78))))))))</f>
        <v>0</v>
      </c>
      <c r="N6" s="79" t="str">
        <f>CONCATENATE('04'!AE5,":",'04'!AG5)</f>
        <v>0:0</v>
      </c>
      <c r="O6" s="24"/>
      <c r="P6" s="24"/>
      <c r="Q6" s="24"/>
      <c r="R6" s="25"/>
      <c r="S6" s="13">
        <v>5</v>
      </c>
      <c r="T6" s="9"/>
      <c r="U6" s="9"/>
      <c r="V6" s="9"/>
      <c r="W6" s="9"/>
      <c r="X6" s="9"/>
    </row>
    <row r="7" spans="1:24" ht="16.5" thickTop="1">
      <c r="A7" s="9"/>
      <c r="B7" s="9"/>
      <c r="C7" s="9"/>
      <c r="D7" s="9"/>
      <c r="E7" s="26">
        <v>5</v>
      </c>
      <c r="F7" s="3" t="str">
        <f t="shared" si="0"/>
        <v>Сандерленд - Вест Хэм</v>
      </c>
      <c r="G7" s="9"/>
      <c r="H7" s="27"/>
      <c r="I7" s="28" t="s">
        <v>0</v>
      </c>
      <c r="J7" s="29"/>
      <c r="K7" s="9"/>
      <c r="L7" s="80"/>
      <c r="M7" s="81"/>
      <c r="N7" s="82"/>
      <c r="O7" s="24"/>
      <c r="P7" s="24"/>
      <c r="Q7" s="24"/>
      <c r="R7" s="25"/>
      <c r="S7" s="13"/>
      <c r="T7" s="9"/>
      <c r="U7" s="9"/>
      <c r="V7" s="9"/>
      <c r="W7" s="9"/>
      <c r="X7" s="9"/>
    </row>
    <row r="8" spans="1:24" ht="15.75">
      <c r="A8" s="9"/>
      <c r="B8" s="9"/>
      <c r="C8" s="9"/>
      <c r="D8" s="9"/>
      <c r="E8" s="26">
        <v>6</v>
      </c>
      <c r="F8" s="3" t="str">
        <f t="shared" si="0"/>
        <v>Леганес - Эспаньол</v>
      </c>
      <c r="G8" s="9"/>
      <c r="H8" s="27"/>
      <c r="I8" s="28" t="s">
        <v>0</v>
      </c>
      <c r="J8" s="29"/>
      <c r="K8" s="9"/>
      <c r="L8" s="12"/>
      <c r="M8" s="83"/>
      <c r="N8" s="84"/>
      <c r="O8" s="24"/>
      <c r="P8" s="24"/>
      <c r="Q8" s="24"/>
      <c r="R8" s="25"/>
      <c r="S8" s="13"/>
      <c r="T8" s="9"/>
      <c r="U8" s="9"/>
      <c r="V8" s="9"/>
      <c r="W8" s="9"/>
      <c r="X8" s="9"/>
    </row>
    <row r="9" spans="1:24" ht="15.75">
      <c r="A9" s="9"/>
      <c r="B9" s="9"/>
      <c r="C9" s="9"/>
      <c r="D9" s="9"/>
      <c r="E9" s="26">
        <v>7</v>
      </c>
      <c r="F9" s="3" t="str">
        <f t="shared" si="0"/>
        <v>Вест Бромвич - Ливерпуль</v>
      </c>
      <c r="G9" s="9"/>
      <c r="H9" s="27"/>
      <c r="I9" s="28" t="s">
        <v>0</v>
      </c>
      <c r="J9" s="29"/>
      <c r="K9" s="9"/>
      <c r="L9" s="12"/>
      <c r="M9" s="83"/>
      <c r="N9" s="84"/>
      <c r="O9" s="24"/>
      <c r="P9" s="24"/>
      <c r="Q9" s="24"/>
      <c r="R9" s="25"/>
      <c r="S9" s="9"/>
      <c r="T9" s="9"/>
      <c r="U9" s="9"/>
      <c r="V9" s="9"/>
      <c r="W9" s="9"/>
      <c r="X9" s="9"/>
    </row>
    <row r="10" spans="1:24" ht="15.75">
      <c r="A10" s="31"/>
      <c r="B10" s="31"/>
      <c r="C10" s="31"/>
      <c r="D10" s="9"/>
      <c r="E10" s="26">
        <v>8</v>
      </c>
      <c r="F10" s="3" t="str">
        <f t="shared" si="0"/>
        <v>Нант - Бордо</v>
      </c>
      <c r="G10" s="9"/>
      <c r="H10" s="27"/>
      <c r="I10" s="28" t="s">
        <v>0</v>
      </c>
      <c r="J10" s="29"/>
      <c r="K10" s="9"/>
      <c r="L10" s="12"/>
      <c r="M10" s="83"/>
      <c r="N10" s="84"/>
      <c r="O10" s="24"/>
      <c r="P10" s="24"/>
      <c r="Q10" s="24"/>
      <c r="R10" s="25"/>
      <c r="S10" s="9"/>
      <c r="T10" s="9"/>
      <c r="U10" s="9"/>
      <c r="V10" s="9"/>
      <c r="W10" s="9"/>
      <c r="X10" s="9"/>
    </row>
    <row r="11" spans="1:24" ht="15.75">
      <c r="A11" s="9"/>
      <c r="B11" s="9"/>
      <c r="C11" s="9"/>
      <c r="D11" s="9"/>
      <c r="E11" s="26">
        <v>9</v>
      </c>
      <c r="F11" s="3" t="str">
        <f t="shared" si="0"/>
        <v>Валенсия - Севилья</v>
      </c>
      <c r="G11" s="9"/>
      <c r="H11" s="27"/>
      <c r="I11" s="28" t="s">
        <v>0</v>
      </c>
      <c r="J11" s="29"/>
      <c r="K11" s="9"/>
      <c r="L11" s="12"/>
      <c r="M11" s="12"/>
      <c r="N11" s="12"/>
      <c r="O11" s="12"/>
      <c r="P11" s="12"/>
      <c r="Q11" s="12"/>
      <c r="S11" s="9"/>
      <c r="T11" s="9"/>
      <c r="U11" s="9"/>
      <c r="V11" s="9"/>
      <c r="W11" s="9"/>
      <c r="X11" s="9"/>
    </row>
    <row r="12" spans="1:24" ht="16.5" thickBot="1">
      <c r="A12" s="9"/>
      <c r="B12" s="9"/>
      <c r="C12" s="9"/>
      <c r="D12" s="9"/>
      <c r="E12" s="85">
        <v>10</v>
      </c>
      <c r="F12" s="86" t="str">
        <f>IF($H$1=1,F36,IF($H$1=2,F51,IF($H$1="","",IF($H$1=3,F66,IF($H$1=4,F81,IF($H$1=5,F96,IF($H$1=6,F111,IF($H$1=7,F126))))))))</f>
        <v>Ман. Юнайтед - Челси</v>
      </c>
      <c r="G12" s="90"/>
      <c r="H12" s="34"/>
      <c r="I12" s="35" t="s">
        <v>0</v>
      </c>
      <c r="J12" s="36"/>
      <c r="K12" s="9"/>
      <c r="L12" s="12"/>
      <c r="M12" s="32"/>
      <c r="N12" s="12"/>
      <c r="O12" s="12"/>
      <c r="P12" s="12"/>
      <c r="Q12" s="12"/>
      <c r="R12" s="33"/>
      <c r="S12" s="9"/>
      <c r="T12" s="9"/>
      <c r="U12" s="9"/>
      <c r="V12" s="9"/>
      <c r="W12" s="9"/>
      <c r="X12" s="9"/>
    </row>
    <row r="13" spans="1:24" ht="16.5" thickTop="1">
      <c r="A13" s="9"/>
      <c r="B13" s="9"/>
      <c r="C13" s="9"/>
      <c r="D13" s="9"/>
      <c r="E13" s="87"/>
      <c r="F13" s="88"/>
      <c r="G13" s="12"/>
      <c r="H13" s="89"/>
      <c r="I13" s="89"/>
      <c r="J13" s="89"/>
      <c r="K13" s="9"/>
      <c r="L13" s="12"/>
      <c r="M13" s="12"/>
      <c r="N13" s="12"/>
      <c r="O13" s="12"/>
      <c r="P13" s="12"/>
      <c r="Q13" s="12"/>
      <c r="R13" s="33"/>
      <c r="S13" s="9"/>
      <c r="T13" s="9"/>
      <c r="U13" s="9"/>
      <c r="V13" s="9"/>
      <c r="W13" s="9"/>
      <c r="X13" s="9"/>
    </row>
    <row r="14" spans="1:24" s="139" customFormat="1" ht="15.75">
      <c r="A14" s="133"/>
      <c r="B14" s="133"/>
      <c r="C14" s="133"/>
      <c r="D14" s="133"/>
      <c r="E14" s="134"/>
      <c r="F14" s="135"/>
      <c r="G14" s="136"/>
      <c r="H14" s="137"/>
      <c r="I14" s="137"/>
      <c r="J14" s="137"/>
      <c r="K14" s="133"/>
      <c r="L14" s="136"/>
      <c r="M14" s="136"/>
      <c r="N14" s="136"/>
      <c r="O14" s="136"/>
      <c r="P14" s="136"/>
      <c r="Q14" s="136"/>
      <c r="R14" s="138"/>
      <c r="S14" s="133"/>
      <c r="T14" s="133"/>
      <c r="U14" s="133"/>
      <c r="V14" s="133"/>
      <c r="W14" s="133"/>
      <c r="X14" s="133"/>
    </row>
    <row r="15" spans="1:24" s="139" customFormat="1" ht="15.75">
      <c r="A15" s="133"/>
      <c r="B15" s="133"/>
      <c r="C15" s="133"/>
      <c r="D15" s="133"/>
      <c r="E15" s="134"/>
      <c r="F15" s="135"/>
      <c r="G15" s="136"/>
      <c r="H15" s="137"/>
      <c r="I15" s="137"/>
      <c r="J15" s="137"/>
      <c r="K15" s="133"/>
      <c r="L15" s="136"/>
      <c r="M15" s="136"/>
      <c r="N15" s="136"/>
      <c r="O15" s="136"/>
      <c r="P15" s="136"/>
      <c r="Q15" s="136"/>
      <c r="R15" s="138"/>
      <c r="S15" s="133"/>
      <c r="T15" s="133"/>
      <c r="U15" s="133"/>
      <c r="V15" s="133"/>
      <c r="W15" s="133"/>
      <c r="X15" s="133"/>
    </row>
    <row r="16" spans="1:24" s="139" customFormat="1" ht="15.75">
      <c r="A16" s="133"/>
      <c r="B16" s="133"/>
      <c r="C16" s="133"/>
      <c r="D16" s="133"/>
      <c r="E16" s="134"/>
      <c r="F16" s="135"/>
      <c r="G16" s="136"/>
      <c r="H16" s="137"/>
      <c r="I16" s="137"/>
      <c r="J16" s="137"/>
      <c r="K16" s="133"/>
      <c r="L16" s="136"/>
      <c r="M16" s="136"/>
      <c r="N16" s="136"/>
      <c r="O16" s="136"/>
      <c r="P16" s="136"/>
      <c r="Q16" s="136"/>
      <c r="R16" s="140"/>
      <c r="S16" s="133"/>
      <c r="T16" s="133"/>
      <c r="U16" s="133"/>
      <c r="V16" s="133"/>
      <c r="W16" s="133"/>
      <c r="X16" s="133"/>
    </row>
    <row r="17" spans="1:24" s="139" customFormat="1" ht="15.75">
      <c r="A17" s="133"/>
      <c r="B17" s="133"/>
      <c r="C17" s="133"/>
      <c r="D17" s="133"/>
      <c r="E17" s="134"/>
      <c r="F17" s="135"/>
      <c r="G17" s="136"/>
      <c r="H17" s="137"/>
      <c r="I17" s="137"/>
      <c r="J17" s="137"/>
      <c r="K17" s="133"/>
      <c r="L17" s="136"/>
      <c r="M17" s="136"/>
      <c r="N17" s="136"/>
      <c r="O17" s="136"/>
      <c r="P17" s="136"/>
      <c r="Q17" s="136"/>
      <c r="R17" s="138"/>
      <c r="S17" s="133"/>
      <c r="T17" s="133"/>
      <c r="U17" s="133"/>
      <c r="V17" s="133"/>
      <c r="W17" s="133"/>
      <c r="X17" s="133"/>
    </row>
    <row r="18" spans="1:24" s="139" customFormat="1" ht="15.75">
      <c r="A18" s="133"/>
      <c r="B18" s="133"/>
      <c r="C18" s="133"/>
      <c r="D18" s="133"/>
      <c r="E18" s="141"/>
      <c r="F18" s="133"/>
      <c r="G18" s="133"/>
      <c r="H18" s="133"/>
      <c r="I18" s="133"/>
      <c r="J18" s="133"/>
      <c r="K18" s="133"/>
      <c r="L18" s="136"/>
      <c r="M18" s="136"/>
      <c r="N18" s="136"/>
      <c r="O18" s="136"/>
      <c r="P18" s="136"/>
      <c r="Q18" s="136"/>
      <c r="R18" s="140"/>
      <c r="S18" s="133"/>
      <c r="T18" s="133"/>
      <c r="U18" s="133"/>
      <c r="V18" s="133"/>
      <c r="W18" s="133"/>
      <c r="X18" s="133"/>
    </row>
    <row r="19" spans="1:24" s="139" customFormat="1" ht="15.75">
      <c r="A19" s="133"/>
      <c r="B19" s="133"/>
      <c r="C19" s="133"/>
      <c r="D19" s="133"/>
      <c r="E19" s="141"/>
      <c r="F19" s="133"/>
      <c r="G19" s="133"/>
      <c r="H19" s="133"/>
      <c r="I19" s="133"/>
      <c r="J19" s="133"/>
      <c r="K19" s="133"/>
      <c r="L19" s="136"/>
      <c r="M19" s="136"/>
      <c r="N19" s="136"/>
      <c r="O19" s="136"/>
      <c r="P19" s="136"/>
      <c r="Q19" s="136"/>
      <c r="R19" s="140"/>
      <c r="S19" s="133"/>
      <c r="T19" s="133"/>
      <c r="U19" s="133"/>
      <c r="V19" s="133"/>
      <c r="W19" s="133"/>
      <c r="X19" s="133"/>
    </row>
    <row r="20" spans="1:24" s="139" customFormat="1" ht="15.75">
      <c r="A20" s="133"/>
      <c r="B20" s="133"/>
      <c r="C20" s="133"/>
      <c r="D20" s="133"/>
      <c r="E20" s="141"/>
      <c r="F20" s="133"/>
      <c r="G20" s="133"/>
      <c r="H20" s="133"/>
      <c r="I20" s="133"/>
      <c r="J20" s="133"/>
      <c r="K20" s="133"/>
      <c r="L20" s="136"/>
      <c r="M20" s="136"/>
      <c r="N20" s="136"/>
      <c r="O20" s="136"/>
      <c r="P20" s="136"/>
      <c r="Q20" s="136"/>
      <c r="R20" s="140"/>
      <c r="S20" s="133"/>
      <c r="T20" s="133"/>
      <c r="U20" s="133"/>
      <c r="V20" s="133"/>
      <c r="W20" s="133"/>
      <c r="X20" s="133"/>
    </row>
    <row r="21" spans="1:24" s="139" customFormat="1" ht="15.75">
      <c r="A21" s="133"/>
      <c r="B21" s="133"/>
      <c r="C21" s="133"/>
      <c r="D21" s="133"/>
      <c r="E21" s="141"/>
      <c r="F21" s="133"/>
      <c r="G21" s="133"/>
      <c r="H21" s="133"/>
      <c r="I21" s="133"/>
      <c r="J21" s="133"/>
      <c r="K21" s="133"/>
      <c r="L21" s="136"/>
      <c r="M21" s="136"/>
      <c r="N21" s="136"/>
      <c r="O21" s="136"/>
      <c r="P21" s="136"/>
      <c r="Q21" s="136"/>
      <c r="R21" s="140"/>
      <c r="S21" s="133"/>
      <c r="T21" s="133"/>
      <c r="U21" s="133"/>
      <c r="V21" s="133"/>
      <c r="W21" s="133"/>
      <c r="X21" s="133"/>
    </row>
    <row r="22" spans="1:24" s="139" customFormat="1" ht="15.75">
      <c r="A22" s="133"/>
      <c r="B22" s="133"/>
      <c r="C22" s="133"/>
      <c r="D22" s="133"/>
      <c r="E22" s="141"/>
      <c r="F22" s="133"/>
      <c r="G22" s="133"/>
      <c r="H22" s="133"/>
      <c r="I22" s="133"/>
      <c r="J22" s="133"/>
      <c r="K22" s="133"/>
      <c r="L22" s="136"/>
      <c r="M22" s="136"/>
      <c r="N22" s="136"/>
      <c r="O22" s="136"/>
      <c r="P22" s="136"/>
      <c r="Q22" s="136"/>
      <c r="R22" s="140"/>
      <c r="S22" s="133"/>
      <c r="T22" s="133"/>
      <c r="U22" s="133"/>
      <c r="V22" s="133"/>
      <c r="W22" s="133"/>
      <c r="X22" s="133"/>
    </row>
    <row r="23" spans="1:24" s="139" customFormat="1" ht="15.75">
      <c r="A23" s="133"/>
      <c r="B23" s="133"/>
      <c r="C23" s="133"/>
      <c r="D23" s="133"/>
      <c r="E23" s="141"/>
      <c r="F23" s="133"/>
      <c r="G23" s="133"/>
      <c r="H23" s="133"/>
      <c r="I23" s="133"/>
      <c r="J23" s="133"/>
      <c r="K23" s="133"/>
      <c r="L23" s="136"/>
      <c r="M23" s="136"/>
      <c r="N23" s="136"/>
      <c r="O23" s="136"/>
      <c r="P23" s="136"/>
      <c r="Q23" s="136"/>
      <c r="R23" s="140"/>
      <c r="S23" s="133"/>
      <c r="T23" s="133"/>
      <c r="U23" s="133"/>
      <c r="V23" s="133"/>
      <c r="W23" s="133"/>
      <c r="X23" s="133"/>
    </row>
    <row r="24" spans="1:24" s="139" customFormat="1" ht="15.75">
      <c r="A24" s="133"/>
      <c r="B24" s="133"/>
      <c r="C24" s="133"/>
      <c r="D24" s="133"/>
      <c r="E24" s="141"/>
      <c r="F24" s="133"/>
      <c r="G24" s="133"/>
      <c r="H24" s="133"/>
      <c r="I24" s="133"/>
      <c r="J24" s="133"/>
      <c r="K24" s="133"/>
      <c r="L24" s="136"/>
      <c r="M24" s="136"/>
      <c r="N24" s="136"/>
      <c r="O24" s="136"/>
      <c r="P24" s="136"/>
      <c r="Q24" s="136"/>
      <c r="R24" s="140"/>
      <c r="S24" s="133"/>
      <c r="T24" s="133"/>
      <c r="U24" s="133"/>
      <c r="V24" s="133"/>
      <c r="W24" s="133"/>
      <c r="X24" s="133"/>
    </row>
    <row r="25" spans="1:24" s="139" customFormat="1" ht="15.75">
      <c r="A25" s="133"/>
      <c r="B25" s="133"/>
      <c r="C25" s="133"/>
      <c r="D25" s="133"/>
      <c r="E25" s="141"/>
      <c r="F25" s="133"/>
      <c r="G25" s="133"/>
      <c r="H25" s="133"/>
      <c r="I25" s="133"/>
      <c r="J25" s="133"/>
      <c r="K25" s="133"/>
      <c r="L25" s="136"/>
      <c r="M25" s="136"/>
      <c r="N25" s="136"/>
      <c r="O25" s="136"/>
      <c r="P25" s="136"/>
      <c r="Q25" s="136"/>
      <c r="R25" s="140"/>
      <c r="S25" s="133"/>
      <c r="T25" s="133"/>
      <c r="U25" s="133"/>
      <c r="V25" s="133"/>
      <c r="W25" s="133"/>
      <c r="X25" s="133"/>
    </row>
    <row r="26" spans="1:24" s="139" customFormat="1" ht="15.75">
      <c r="A26" s="133"/>
      <c r="B26" s="133"/>
      <c r="C26" s="133"/>
      <c r="D26" s="133"/>
      <c r="E26" s="141"/>
      <c r="F26" s="133"/>
      <c r="G26" s="133"/>
      <c r="H26" s="133"/>
      <c r="I26" s="133"/>
      <c r="J26" s="133"/>
      <c r="K26" s="133"/>
      <c r="L26" s="136"/>
      <c r="M26" s="136"/>
      <c r="N26" s="136"/>
      <c r="O26" s="136"/>
      <c r="P26" s="136"/>
      <c r="Q26" s="136"/>
      <c r="R26" s="140"/>
      <c r="S26" s="133"/>
      <c r="T26" s="133"/>
      <c r="U26" s="133"/>
      <c r="V26" s="133"/>
      <c r="W26" s="133"/>
      <c r="X26" s="133"/>
    </row>
    <row r="27" spans="1:24" s="139" customFormat="1" ht="15.75">
      <c r="A27" s="133"/>
      <c r="B27" s="133"/>
      <c r="C27" s="133"/>
      <c r="D27" s="133"/>
      <c r="E27" s="142">
        <v>1</v>
      </c>
      <c r="F27" s="143" t="s">
        <v>51</v>
      </c>
      <c r="G27" s="133"/>
      <c r="H27" s="133"/>
      <c r="I27" s="133"/>
      <c r="J27" s="133"/>
      <c r="K27" s="133"/>
      <c r="L27" s="144">
        <v>1</v>
      </c>
      <c r="M27" s="145" t="s">
        <v>36</v>
      </c>
      <c r="N27" s="136"/>
      <c r="O27" s="136"/>
      <c r="P27" s="136"/>
      <c r="Q27" s="136"/>
      <c r="R27" s="140"/>
      <c r="S27" s="133"/>
      <c r="T27" s="133"/>
      <c r="U27" s="133"/>
      <c r="V27" s="133"/>
      <c r="W27" s="133"/>
      <c r="X27" s="133"/>
    </row>
    <row r="28" spans="1:24" s="139" customFormat="1" ht="15.75">
      <c r="A28" s="133"/>
      <c r="B28" s="133"/>
      <c r="C28" s="133"/>
      <c r="D28" s="133"/>
      <c r="E28" s="141"/>
      <c r="F28" s="143" t="s">
        <v>52</v>
      </c>
      <c r="G28" s="133"/>
      <c r="H28" s="133"/>
      <c r="I28" s="133"/>
      <c r="J28" s="133"/>
      <c r="K28" s="133"/>
      <c r="L28" s="136"/>
      <c r="M28" s="146" t="s">
        <v>37</v>
      </c>
      <c r="N28" s="136"/>
      <c r="O28" s="136"/>
      <c r="P28" s="136"/>
      <c r="Q28" s="136"/>
      <c r="R28" s="140"/>
      <c r="S28" s="133"/>
      <c r="T28" s="133"/>
      <c r="U28" s="133"/>
      <c r="V28" s="133"/>
      <c r="W28" s="133"/>
      <c r="X28" s="133"/>
    </row>
    <row r="29" spans="1:24" s="139" customFormat="1" ht="15.75">
      <c r="A29" s="133"/>
      <c r="B29" s="133"/>
      <c r="C29" s="133"/>
      <c r="D29" s="133"/>
      <c r="E29" s="141"/>
      <c r="F29" s="143" t="s">
        <v>60</v>
      </c>
      <c r="G29" s="133"/>
      <c r="H29" s="133"/>
      <c r="I29" s="133"/>
      <c r="J29" s="133"/>
      <c r="K29" s="133"/>
      <c r="L29" s="136"/>
      <c r="M29" s="146" t="s">
        <v>38</v>
      </c>
      <c r="N29" s="136"/>
      <c r="O29" s="136"/>
      <c r="P29" s="136"/>
      <c r="Q29" s="136"/>
      <c r="R29" s="140"/>
      <c r="S29" s="133"/>
      <c r="T29" s="133"/>
      <c r="U29" s="133"/>
      <c r="V29" s="133"/>
      <c r="W29" s="133"/>
      <c r="X29" s="133"/>
    </row>
    <row r="30" spans="1:24" s="139" customFormat="1" ht="15.75">
      <c r="A30" s="133"/>
      <c r="B30" s="133"/>
      <c r="C30" s="133"/>
      <c r="D30" s="133"/>
      <c r="E30" s="141"/>
      <c r="F30" s="143" t="s">
        <v>53</v>
      </c>
      <c r="G30" s="133"/>
      <c r="H30" s="133"/>
      <c r="I30" s="133"/>
      <c r="J30" s="133"/>
      <c r="K30" s="133"/>
      <c r="L30" s="136"/>
      <c r="M30" s="146"/>
      <c r="N30" s="136"/>
      <c r="O30" s="136"/>
      <c r="P30" s="136"/>
      <c r="Q30" s="136"/>
      <c r="R30" s="140"/>
      <c r="S30" s="133"/>
      <c r="T30" s="133"/>
      <c r="U30" s="133"/>
      <c r="V30" s="133"/>
      <c r="W30" s="133"/>
      <c r="X30" s="133"/>
    </row>
    <row r="31" spans="1:24" s="139" customFormat="1" ht="15.75">
      <c r="A31" s="133"/>
      <c r="B31" s="133"/>
      <c r="C31" s="133"/>
      <c r="D31" s="133"/>
      <c r="E31" s="141"/>
      <c r="F31" s="143" t="s">
        <v>54</v>
      </c>
      <c r="G31" s="133"/>
      <c r="H31" s="133"/>
      <c r="I31" s="133"/>
      <c r="J31" s="133"/>
      <c r="K31" s="133"/>
      <c r="L31" s="136"/>
      <c r="M31" s="146"/>
      <c r="N31" s="136"/>
      <c r="O31" s="136"/>
      <c r="P31" s="136"/>
      <c r="Q31" s="136"/>
      <c r="R31" s="140"/>
      <c r="S31" s="133"/>
      <c r="T31" s="133"/>
      <c r="U31" s="133"/>
      <c r="V31" s="133"/>
      <c r="W31" s="133"/>
      <c r="X31" s="133"/>
    </row>
    <row r="32" spans="1:24" s="139" customFormat="1" ht="15.75">
      <c r="A32" s="133"/>
      <c r="B32" s="133"/>
      <c r="C32" s="133"/>
      <c r="D32" s="133"/>
      <c r="E32" s="141"/>
      <c r="F32" s="143" t="s">
        <v>56</v>
      </c>
      <c r="G32" s="133"/>
      <c r="H32" s="133"/>
      <c r="I32" s="133"/>
      <c r="J32" s="133"/>
      <c r="K32" s="133"/>
      <c r="L32" s="136"/>
      <c r="M32" s="146"/>
      <c r="N32" s="136"/>
      <c r="O32" s="136"/>
      <c r="P32" s="136"/>
      <c r="Q32" s="136"/>
      <c r="R32" s="140"/>
      <c r="S32" s="133"/>
      <c r="T32" s="133"/>
      <c r="U32" s="133"/>
      <c r="V32" s="133"/>
      <c r="W32" s="133"/>
      <c r="X32" s="133"/>
    </row>
    <row r="33" spans="1:24" s="139" customFormat="1" ht="15.75">
      <c r="A33" s="133"/>
      <c r="B33" s="133"/>
      <c r="C33" s="133"/>
      <c r="D33" s="133"/>
      <c r="E33" s="141"/>
      <c r="F33" s="143" t="s">
        <v>55</v>
      </c>
      <c r="G33" s="133"/>
      <c r="H33" s="133"/>
      <c r="I33" s="133"/>
      <c r="J33" s="133"/>
      <c r="K33" s="133"/>
      <c r="L33" s="136"/>
      <c r="M33" s="146"/>
      <c r="N33" s="136"/>
      <c r="O33" s="136"/>
      <c r="P33" s="136"/>
      <c r="Q33" s="136"/>
      <c r="R33" s="140"/>
      <c r="S33" s="133"/>
      <c r="T33" s="133"/>
      <c r="U33" s="133"/>
      <c r="V33" s="133"/>
      <c r="W33" s="133"/>
      <c r="X33" s="133"/>
    </row>
    <row r="34" spans="1:24" s="139" customFormat="1" ht="15.75">
      <c r="A34" s="133"/>
      <c r="B34" s="133"/>
      <c r="C34" s="133"/>
      <c r="D34" s="133"/>
      <c r="E34" s="141"/>
      <c r="F34" s="143" t="s">
        <v>58</v>
      </c>
      <c r="G34" s="133"/>
      <c r="H34" s="133"/>
      <c r="I34" s="133"/>
      <c r="J34" s="133"/>
      <c r="K34" s="133"/>
      <c r="L34" s="136"/>
      <c r="M34" s="146"/>
      <c r="N34" s="136"/>
      <c r="O34" s="136"/>
      <c r="P34" s="136"/>
      <c r="Q34" s="136"/>
      <c r="R34" s="140"/>
      <c r="S34" s="133"/>
      <c r="T34" s="133"/>
      <c r="U34" s="133"/>
      <c r="V34" s="133"/>
      <c r="W34" s="133"/>
      <c r="X34" s="133"/>
    </row>
    <row r="35" spans="1:24" s="139" customFormat="1" ht="15.75">
      <c r="A35" s="133"/>
      <c r="B35" s="133"/>
      <c r="C35" s="133"/>
      <c r="D35" s="133"/>
      <c r="E35" s="141"/>
      <c r="F35" s="143" t="s">
        <v>57</v>
      </c>
      <c r="G35" s="133"/>
      <c r="H35" s="133"/>
      <c r="I35" s="133"/>
      <c r="J35" s="133"/>
      <c r="K35" s="133"/>
      <c r="L35" s="144">
        <v>2</v>
      </c>
      <c r="M35" s="146" t="s">
        <v>39</v>
      </c>
      <c r="N35" s="136"/>
      <c r="O35" s="136"/>
      <c r="P35" s="136"/>
      <c r="Q35" s="136"/>
      <c r="R35" s="140"/>
      <c r="S35" s="133"/>
      <c r="T35" s="133"/>
      <c r="U35" s="133"/>
      <c r="V35" s="133"/>
      <c r="W35" s="133"/>
      <c r="X35" s="133"/>
    </row>
    <row r="36" spans="1:24" s="139" customFormat="1" ht="15.75">
      <c r="A36" s="133"/>
      <c r="B36" s="133"/>
      <c r="C36" s="133"/>
      <c r="D36" s="133"/>
      <c r="E36" s="141"/>
      <c r="F36" s="143" t="s">
        <v>59</v>
      </c>
      <c r="G36" s="133"/>
      <c r="H36" s="133"/>
      <c r="I36" s="133"/>
      <c r="J36" s="133"/>
      <c r="K36" s="133"/>
      <c r="L36" s="136"/>
      <c r="M36" s="146" t="s">
        <v>40</v>
      </c>
      <c r="N36" s="136"/>
      <c r="O36" s="136"/>
      <c r="P36" s="136"/>
      <c r="Q36" s="136"/>
      <c r="R36" s="140"/>
      <c r="S36" s="133"/>
      <c r="T36" s="133"/>
      <c r="U36" s="133"/>
      <c r="V36" s="133"/>
      <c r="W36" s="133"/>
      <c r="X36" s="133"/>
    </row>
    <row r="37" spans="1:24" s="139" customFormat="1" ht="15.75">
      <c r="A37" s="133"/>
      <c r="B37" s="133"/>
      <c r="C37" s="133"/>
      <c r="D37" s="133"/>
      <c r="E37" s="141"/>
      <c r="F37" s="143"/>
      <c r="G37" s="133"/>
      <c r="H37" s="133"/>
      <c r="I37" s="133"/>
      <c r="J37" s="133"/>
      <c r="K37" s="133"/>
      <c r="L37" s="136"/>
      <c r="M37" s="146" t="s">
        <v>41</v>
      </c>
      <c r="N37" s="136"/>
      <c r="O37" s="136"/>
      <c r="P37" s="136"/>
      <c r="Q37" s="136"/>
      <c r="R37" s="140"/>
      <c r="S37" s="133"/>
      <c r="T37" s="133"/>
      <c r="U37" s="133"/>
      <c r="V37" s="133"/>
      <c r="W37" s="133"/>
      <c r="X37" s="133"/>
    </row>
    <row r="38" spans="1:24" s="139" customFormat="1" ht="15.75">
      <c r="A38" s="133"/>
      <c r="B38" s="133"/>
      <c r="C38" s="133"/>
      <c r="D38" s="133"/>
      <c r="E38" s="141"/>
      <c r="F38" s="143"/>
      <c r="G38" s="133"/>
      <c r="H38" s="133"/>
      <c r="I38" s="133"/>
      <c r="J38" s="133"/>
      <c r="K38" s="133"/>
      <c r="L38" s="136"/>
      <c r="M38" s="146"/>
      <c r="N38" s="136"/>
      <c r="O38" s="136"/>
      <c r="P38" s="136"/>
      <c r="Q38" s="136"/>
      <c r="R38" s="140"/>
      <c r="S38" s="133"/>
      <c r="T38" s="133"/>
      <c r="U38" s="133"/>
      <c r="V38" s="133"/>
      <c r="W38" s="133"/>
      <c r="X38" s="133"/>
    </row>
    <row r="39" spans="1:24" s="139" customFormat="1" ht="15.75">
      <c r="A39" s="133"/>
      <c r="B39" s="133"/>
      <c r="C39" s="133"/>
      <c r="D39" s="133"/>
      <c r="E39" s="141"/>
      <c r="F39" s="143"/>
      <c r="G39" s="133"/>
      <c r="H39" s="133"/>
      <c r="I39" s="133"/>
      <c r="J39" s="133"/>
      <c r="K39" s="133"/>
      <c r="L39" s="136"/>
      <c r="M39" s="146"/>
      <c r="N39" s="136"/>
      <c r="O39" s="136"/>
      <c r="P39" s="136"/>
      <c r="Q39" s="136"/>
      <c r="R39" s="140"/>
      <c r="S39" s="133"/>
      <c r="T39" s="133"/>
      <c r="U39" s="133"/>
      <c r="V39" s="133"/>
      <c r="W39" s="133"/>
      <c r="X39" s="133"/>
    </row>
    <row r="40" spans="1:24" s="139" customFormat="1" ht="15.75">
      <c r="A40" s="133"/>
      <c r="B40" s="133"/>
      <c r="C40" s="133"/>
      <c r="D40" s="133"/>
      <c r="E40" s="141"/>
      <c r="F40" s="143"/>
      <c r="G40" s="133"/>
      <c r="H40" s="133"/>
      <c r="I40" s="133"/>
      <c r="J40" s="133"/>
      <c r="K40" s="133"/>
      <c r="L40" s="136"/>
      <c r="M40" s="146"/>
      <c r="N40" s="136"/>
      <c r="O40" s="136"/>
      <c r="P40" s="136"/>
      <c r="Q40" s="136"/>
      <c r="R40" s="140"/>
      <c r="S40" s="133"/>
      <c r="T40" s="133"/>
      <c r="U40" s="133"/>
      <c r="V40" s="133"/>
      <c r="W40" s="133"/>
      <c r="X40" s="133"/>
    </row>
    <row r="41" spans="1:24" s="139" customFormat="1" ht="15.75">
      <c r="A41" s="133"/>
      <c r="B41" s="133"/>
      <c r="C41" s="133"/>
      <c r="D41" s="133"/>
      <c r="E41" s="141"/>
      <c r="F41" s="143"/>
      <c r="G41" s="133"/>
      <c r="H41" s="133"/>
      <c r="I41" s="133"/>
      <c r="J41" s="133"/>
      <c r="K41" s="133"/>
      <c r="L41" s="136"/>
      <c r="M41" s="146"/>
      <c r="N41" s="136"/>
      <c r="O41" s="136"/>
      <c r="P41" s="136"/>
      <c r="Q41" s="136"/>
      <c r="R41" s="140"/>
      <c r="S41" s="133"/>
      <c r="T41" s="133"/>
      <c r="U41" s="133"/>
      <c r="V41" s="133"/>
      <c r="W41" s="133"/>
      <c r="X41" s="133"/>
    </row>
    <row r="42" spans="1:24" s="139" customFormat="1" ht="15.75">
      <c r="A42" s="133"/>
      <c r="B42" s="133"/>
      <c r="C42" s="133"/>
      <c r="D42" s="133"/>
      <c r="E42" s="142">
        <v>2</v>
      </c>
      <c r="F42" s="143"/>
      <c r="G42" s="133"/>
      <c r="H42" s="133"/>
      <c r="I42" s="133"/>
      <c r="J42" s="133"/>
      <c r="K42" s="133"/>
      <c r="L42" s="136"/>
      <c r="M42" s="146"/>
      <c r="N42" s="136"/>
      <c r="O42" s="136"/>
      <c r="P42" s="136"/>
      <c r="Q42" s="136"/>
      <c r="R42" s="140"/>
      <c r="S42" s="133"/>
      <c r="T42" s="133"/>
      <c r="U42" s="133"/>
      <c r="V42" s="133"/>
      <c r="W42" s="133"/>
      <c r="X42" s="133"/>
    </row>
    <row r="43" spans="1:24" s="139" customFormat="1" ht="15.75">
      <c r="A43" s="133"/>
      <c r="B43" s="133"/>
      <c r="C43" s="133"/>
      <c r="D43" s="133"/>
      <c r="E43" s="141"/>
      <c r="F43" s="143"/>
      <c r="G43" s="133"/>
      <c r="H43" s="133"/>
      <c r="I43" s="133"/>
      <c r="J43" s="133"/>
      <c r="K43" s="133"/>
      <c r="L43" s="144">
        <v>3</v>
      </c>
      <c r="M43" s="146" t="s">
        <v>42</v>
      </c>
      <c r="N43" s="136"/>
      <c r="O43" s="136"/>
      <c r="P43" s="136"/>
      <c r="Q43" s="136"/>
      <c r="R43" s="140"/>
      <c r="S43" s="133"/>
      <c r="T43" s="133"/>
      <c r="U43" s="133"/>
      <c r="V43" s="133"/>
      <c r="W43" s="133"/>
      <c r="X43" s="133"/>
    </row>
    <row r="44" spans="1:24" s="139" customFormat="1" ht="15.75">
      <c r="A44" s="133"/>
      <c r="B44" s="133"/>
      <c r="C44" s="133"/>
      <c r="D44" s="133"/>
      <c r="E44" s="141"/>
      <c r="F44" s="143"/>
      <c r="G44" s="133"/>
      <c r="H44" s="133"/>
      <c r="I44" s="133"/>
      <c r="J44" s="133"/>
      <c r="K44" s="133"/>
      <c r="L44" s="136"/>
      <c r="M44" s="146" t="s">
        <v>43</v>
      </c>
      <c r="N44" s="136"/>
      <c r="O44" s="136"/>
      <c r="P44" s="136"/>
      <c r="Q44" s="136"/>
      <c r="R44" s="140"/>
      <c r="S44" s="133"/>
      <c r="T44" s="133"/>
      <c r="U44" s="133"/>
      <c r="V44" s="133"/>
      <c r="W44" s="133"/>
      <c r="X44" s="133"/>
    </row>
    <row r="45" spans="1:24" s="139" customFormat="1" ht="15.75">
      <c r="A45" s="133"/>
      <c r="B45" s="133"/>
      <c r="C45" s="133"/>
      <c r="D45" s="133"/>
      <c r="E45" s="141"/>
      <c r="F45" s="143"/>
      <c r="G45" s="133"/>
      <c r="H45" s="133"/>
      <c r="I45" s="133"/>
      <c r="J45" s="133"/>
      <c r="K45" s="133"/>
      <c r="L45" s="136"/>
      <c r="M45" s="146" t="s">
        <v>44</v>
      </c>
      <c r="N45" s="136"/>
      <c r="O45" s="136"/>
      <c r="P45" s="136"/>
      <c r="Q45" s="136"/>
      <c r="R45" s="140"/>
      <c r="S45" s="133"/>
      <c r="T45" s="133"/>
      <c r="U45" s="133"/>
      <c r="V45" s="133"/>
      <c r="W45" s="133"/>
      <c r="X45" s="133"/>
    </row>
    <row r="46" spans="1:24" s="139" customFormat="1" ht="15.75">
      <c r="A46" s="133"/>
      <c r="B46" s="133"/>
      <c r="C46" s="133"/>
      <c r="D46" s="133"/>
      <c r="E46" s="141"/>
      <c r="F46" s="143"/>
      <c r="G46" s="133"/>
      <c r="H46" s="133"/>
      <c r="I46" s="133"/>
      <c r="J46" s="133"/>
      <c r="K46" s="133"/>
      <c r="L46" s="136"/>
      <c r="M46" s="146"/>
      <c r="N46" s="136"/>
      <c r="O46" s="136"/>
      <c r="P46" s="136"/>
      <c r="Q46" s="136"/>
      <c r="R46" s="140"/>
      <c r="S46" s="133"/>
      <c r="T46" s="133"/>
      <c r="U46" s="133"/>
      <c r="V46" s="133"/>
      <c r="W46" s="133"/>
      <c r="X46" s="133"/>
    </row>
    <row r="47" spans="1:24" s="139" customFormat="1" ht="15.75">
      <c r="A47" s="133"/>
      <c r="B47" s="133"/>
      <c r="C47" s="133"/>
      <c r="D47" s="133"/>
      <c r="E47" s="141"/>
      <c r="F47" s="143"/>
      <c r="G47" s="133"/>
      <c r="H47" s="133"/>
      <c r="I47" s="133"/>
      <c r="J47" s="133"/>
      <c r="K47" s="133"/>
      <c r="L47" s="136"/>
      <c r="M47" s="146"/>
      <c r="N47" s="136"/>
      <c r="O47" s="136"/>
      <c r="P47" s="136"/>
      <c r="Q47" s="136"/>
      <c r="R47" s="140"/>
      <c r="S47" s="133"/>
      <c r="T47" s="133"/>
      <c r="U47" s="133"/>
      <c r="V47" s="133"/>
      <c r="W47" s="133"/>
      <c r="X47" s="133"/>
    </row>
    <row r="48" spans="1:24" s="139" customFormat="1" ht="15.75">
      <c r="A48" s="133"/>
      <c r="B48" s="133"/>
      <c r="C48" s="133"/>
      <c r="D48" s="133"/>
      <c r="E48" s="141"/>
      <c r="F48" s="143"/>
      <c r="G48" s="133"/>
      <c r="H48" s="133"/>
      <c r="I48" s="133"/>
      <c r="J48" s="133"/>
      <c r="K48" s="133"/>
      <c r="L48" s="136"/>
      <c r="M48" s="146"/>
      <c r="N48" s="136"/>
      <c r="O48" s="136"/>
      <c r="P48" s="136"/>
      <c r="Q48" s="136"/>
      <c r="R48" s="140"/>
      <c r="S48" s="133"/>
      <c r="T48" s="133"/>
      <c r="U48" s="133"/>
      <c r="V48" s="133"/>
      <c r="W48" s="133"/>
      <c r="X48" s="133"/>
    </row>
    <row r="49" spans="1:24" s="139" customFormat="1" ht="15.75">
      <c r="A49" s="133"/>
      <c r="B49" s="133"/>
      <c r="C49" s="133"/>
      <c r="D49" s="133"/>
      <c r="E49" s="141"/>
      <c r="F49" s="143"/>
      <c r="G49" s="133"/>
      <c r="H49" s="133"/>
      <c r="I49" s="133"/>
      <c r="J49" s="133"/>
      <c r="K49" s="133"/>
      <c r="L49" s="136"/>
      <c r="M49" s="146"/>
      <c r="N49" s="136"/>
      <c r="O49" s="136"/>
      <c r="P49" s="136"/>
      <c r="Q49" s="136"/>
      <c r="R49" s="140"/>
      <c r="S49" s="133"/>
      <c r="T49" s="133"/>
      <c r="U49" s="133"/>
      <c r="V49" s="133"/>
      <c r="W49" s="133"/>
      <c r="X49" s="133"/>
    </row>
    <row r="50" spans="1:24" s="139" customFormat="1" ht="15.75">
      <c r="A50" s="133"/>
      <c r="B50" s="133"/>
      <c r="C50" s="133"/>
      <c r="D50" s="133"/>
      <c r="E50" s="141"/>
      <c r="F50" s="143"/>
      <c r="G50" s="133"/>
      <c r="H50" s="133"/>
      <c r="I50" s="133"/>
      <c r="J50" s="133"/>
      <c r="K50" s="133"/>
      <c r="L50" s="136"/>
      <c r="M50" s="146"/>
      <c r="N50" s="136"/>
      <c r="O50" s="136"/>
      <c r="P50" s="136"/>
      <c r="Q50" s="136"/>
      <c r="R50" s="140"/>
      <c r="S50" s="133"/>
      <c r="T50" s="133"/>
      <c r="U50" s="133"/>
      <c r="V50" s="133"/>
      <c r="W50" s="133"/>
      <c r="X50" s="133"/>
    </row>
    <row r="51" spans="1:24" s="139" customFormat="1" ht="15.75">
      <c r="A51" s="133"/>
      <c r="B51" s="133"/>
      <c r="C51" s="133"/>
      <c r="D51" s="133"/>
      <c r="E51" s="141"/>
      <c r="F51" s="143"/>
      <c r="G51" s="133"/>
      <c r="H51" s="133"/>
      <c r="I51" s="133"/>
      <c r="J51" s="133"/>
      <c r="K51" s="133"/>
      <c r="L51" s="144">
        <v>4</v>
      </c>
      <c r="M51" s="146" t="s">
        <v>45</v>
      </c>
      <c r="N51" s="136"/>
      <c r="O51" s="136"/>
      <c r="P51" s="136"/>
      <c r="Q51" s="136"/>
      <c r="R51" s="140"/>
      <c r="S51" s="133"/>
      <c r="T51" s="133"/>
      <c r="U51" s="133"/>
      <c r="V51" s="133"/>
      <c r="W51" s="133"/>
      <c r="X51" s="133"/>
    </row>
    <row r="52" spans="1:24" s="139" customFormat="1" ht="15.75">
      <c r="A52" s="133"/>
      <c r="B52" s="133"/>
      <c r="C52" s="133"/>
      <c r="D52" s="133"/>
      <c r="E52" s="141"/>
      <c r="F52" s="143"/>
      <c r="G52" s="133"/>
      <c r="H52" s="133"/>
      <c r="I52" s="133"/>
      <c r="J52" s="133"/>
      <c r="K52" s="133"/>
      <c r="L52" s="136"/>
      <c r="M52" s="146" t="s">
        <v>46</v>
      </c>
      <c r="N52" s="136"/>
      <c r="O52" s="136"/>
      <c r="P52" s="136"/>
      <c r="Q52" s="136"/>
      <c r="R52" s="140"/>
      <c r="S52" s="133"/>
      <c r="T52" s="133"/>
      <c r="U52" s="133"/>
      <c r="V52" s="133"/>
      <c r="W52" s="133"/>
      <c r="X52" s="133"/>
    </row>
    <row r="53" spans="1:24" s="139" customFormat="1" ht="15.75">
      <c r="A53" s="133"/>
      <c r="B53" s="133"/>
      <c r="C53" s="133"/>
      <c r="D53" s="133"/>
      <c r="E53" s="141"/>
      <c r="F53" s="143"/>
      <c r="G53" s="133"/>
      <c r="H53" s="133"/>
      <c r="I53" s="133"/>
      <c r="J53" s="133"/>
      <c r="K53" s="133"/>
      <c r="L53" s="136"/>
      <c r="M53" s="146" t="s">
        <v>47</v>
      </c>
      <c r="N53" s="136"/>
      <c r="O53" s="136"/>
      <c r="P53" s="136"/>
      <c r="Q53" s="136"/>
      <c r="R53" s="140"/>
      <c r="S53" s="133"/>
      <c r="T53" s="133"/>
      <c r="U53" s="133"/>
      <c r="V53" s="133"/>
      <c r="W53" s="133"/>
      <c r="X53" s="133"/>
    </row>
    <row r="54" spans="1:24" s="139" customFormat="1" ht="15.75">
      <c r="A54" s="133"/>
      <c r="B54" s="133"/>
      <c r="C54" s="133"/>
      <c r="D54" s="133"/>
      <c r="E54" s="141"/>
      <c r="F54" s="143"/>
      <c r="G54" s="133"/>
      <c r="H54" s="133"/>
      <c r="I54" s="133"/>
      <c r="J54" s="133"/>
      <c r="K54" s="133"/>
      <c r="L54" s="136"/>
      <c r="M54" s="146"/>
      <c r="N54" s="136"/>
      <c r="O54" s="136"/>
      <c r="P54" s="136"/>
      <c r="Q54" s="136"/>
      <c r="R54" s="140"/>
      <c r="S54" s="133"/>
      <c r="T54" s="133"/>
      <c r="U54" s="133"/>
      <c r="V54" s="133"/>
      <c r="W54" s="133"/>
      <c r="X54" s="133"/>
    </row>
    <row r="55" spans="1:24" s="139" customFormat="1" ht="15.75">
      <c r="A55" s="133"/>
      <c r="B55" s="133"/>
      <c r="C55" s="133"/>
      <c r="D55" s="133"/>
      <c r="E55" s="141"/>
      <c r="F55" s="143"/>
      <c r="G55" s="133"/>
      <c r="H55" s="133"/>
      <c r="I55" s="133"/>
      <c r="J55" s="133"/>
      <c r="K55" s="133"/>
      <c r="L55" s="136"/>
      <c r="M55" s="146"/>
      <c r="N55" s="136"/>
      <c r="O55" s="136"/>
      <c r="P55" s="136"/>
      <c r="Q55" s="136"/>
      <c r="R55" s="140"/>
      <c r="S55" s="133"/>
      <c r="T55" s="133"/>
      <c r="U55" s="133"/>
      <c r="V55" s="133"/>
      <c r="W55" s="133"/>
      <c r="X55" s="133"/>
    </row>
    <row r="56" spans="1:24" s="139" customFormat="1" ht="15.75">
      <c r="A56" s="133"/>
      <c r="B56" s="133"/>
      <c r="C56" s="133"/>
      <c r="D56" s="133"/>
      <c r="E56" s="141"/>
      <c r="F56" s="143"/>
      <c r="G56" s="133"/>
      <c r="H56" s="133"/>
      <c r="I56" s="133"/>
      <c r="J56" s="133"/>
      <c r="K56" s="133"/>
      <c r="L56" s="136"/>
      <c r="M56" s="146"/>
      <c r="N56" s="136"/>
      <c r="O56" s="136"/>
      <c r="P56" s="136"/>
      <c r="Q56" s="136"/>
      <c r="R56" s="140"/>
      <c r="S56" s="133"/>
      <c r="T56" s="133"/>
      <c r="U56" s="133"/>
      <c r="V56" s="133"/>
      <c r="W56" s="133"/>
      <c r="X56" s="133"/>
    </row>
    <row r="57" spans="1:24" s="139" customFormat="1" ht="15.75">
      <c r="A57" s="133"/>
      <c r="B57" s="133"/>
      <c r="C57" s="133"/>
      <c r="D57" s="133"/>
      <c r="E57" s="142">
        <v>3</v>
      </c>
      <c r="F57" s="147"/>
      <c r="G57" s="133"/>
      <c r="H57" s="133"/>
      <c r="I57" s="133"/>
      <c r="J57" s="133"/>
      <c r="K57" s="133"/>
      <c r="L57" s="136"/>
      <c r="M57" s="146"/>
      <c r="N57" s="136"/>
      <c r="O57" s="136"/>
      <c r="P57" s="136"/>
      <c r="Q57" s="136"/>
      <c r="R57" s="140"/>
      <c r="S57" s="133"/>
      <c r="T57" s="133"/>
      <c r="U57" s="133"/>
      <c r="V57" s="133"/>
      <c r="W57" s="133"/>
      <c r="X57" s="133"/>
    </row>
    <row r="58" spans="1:24" s="139" customFormat="1" ht="15.75">
      <c r="A58" s="133"/>
      <c r="B58" s="133"/>
      <c r="C58" s="133"/>
      <c r="D58" s="133"/>
      <c r="E58" s="141"/>
      <c r="F58" s="147"/>
      <c r="G58" s="133"/>
      <c r="H58" s="133"/>
      <c r="I58" s="133"/>
      <c r="J58" s="133"/>
      <c r="K58" s="133"/>
      <c r="L58" s="136"/>
      <c r="M58" s="146"/>
      <c r="N58" s="136"/>
      <c r="O58" s="136"/>
      <c r="P58" s="136"/>
      <c r="Q58" s="136"/>
      <c r="R58" s="140"/>
      <c r="S58" s="133"/>
      <c r="T58" s="133"/>
      <c r="U58" s="133"/>
      <c r="V58" s="133"/>
      <c r="W58" s="133"/>
      <c r="X58" s="133"/>
    </row>
    <row r="59" spans="1:24" s="139" customFormat="1" ht="15.75">
      <c r="A59" s="133"/>
      <c r="B59" s="133"/>
      <c r="C59" s="133"/>
      <c r="D59" s="133"/>
      <c r="E59" s="141"/>
      <c r="F59" s="147"/>
      <c r="G59" s="133"/>
      <c r="H59" s="133"/>
      <c r="I59" s="133"/>
      <c r="J59" s="133"/>
      <c r="K59" s="133"/>
      <c r="L59" s="144">
        <v>5</v>
      </c>
      <c r="M59" s="146" t="s">
        <v>48</v>
      </c>
      <c r="N59" s="136"/>
      <c r="O59" s="136"/>
      <c r="P59" s="136"/>
      <c r="Q59" s="136"/>
      <c r="R59" s="140"/>
      <c r="S59" s="133"/>
      <c r="T59" s="133"/>
      <c r="U59" s="133"/>
      <c r="V59" s="133"/>
      <c r="W59" s="133"/>
      <c r="X59" s="133"/>
    </row>
    <row r="60" spans="1:24" s="139" customFormat="1" ht="15.75">
      <c r="A60" s="133"/>
      <c r="B60" s="133"/>
      <c r="C60" s="133"/>
      <c r="D60" s="133"/>
      <c r="E60" s="141"/>
      <c r="F60" s="147"/>
      <c r="G60" s="133"/>
      <c r="H60" s="133"/>
      <c r="I60" s="133"/>
      <c r="J60" s="133"/>
      <c r="K60" s="133"/>
      <c r="L60" s="136"/>
      <c r="M60" s="146" t="s">
        <v>49</v>
      </c>
      <c r="N60" s="136"/>
      <c r="O60" s="136"/>
      <c r="P60" s="136"/>
      <c r="Q60" s="136"/>
      <c r="R60" s="140"/>
      <c r="S60" s="133"/>
      <c r="T60" s="133"/>
      <c r="U60" s="133"/>
      <c r="V60" s="133"/>
      <c r="W60" s="133"/>
      <c r="X60" s="133"/>
    </row>
    <row r="61" spans="1:24" s="139" customFormat="1" ht="15.75">
      <c r="A61" s="133"/>
      <c r="B61" s="133"/>
      <c r="C61" s="133"/>
      <c r="D61" s="133"/>
      <c r="E61" s="141"/>
      <c r="F61" s="147"/>
      <c r="G61" s="133"/>
      <c r="H61" s="133"/>
      <c r="I61" s="133"/>
      <c r="J61" s="133"/>
      <c r="K61" s="133"/>
      <c r="L61" s="136"/>
      <c r="M61" s="146" t="s">
        <v>50</v>
      </c>
      <c r="N61" s="136"/>
      <c r="O61" s="136"/>
      <c r="P61" s="136"/>
      <c r="Q61" s="136"/>
      <c r="R61" s="140"/>
      <c r="S61" s="133"/>
      <c r="T61" s="133"/>
      <c r="U61" s="133"/>
      <c r="V61" s="133"/>
      <c r="W61" s="133"/>
      <c r="X61" s="133"/>
    </row>
    <row r="62" spans="1:24" s="139" customFormat="1" ht="15.75">
      <c r="A62" s="133"/>
      <c r="B62" s="133"/>
      <c r="C62" s="133"/>
      <c r="D62" s="133"/>
      <c r="E62" s="141"/>
      <c r="F62" s="147"/>
      <c r="G62" s="133"/>
      <c r="H62" s="133"/>
      <c r="I62" s="133"/>
      <c r="J62" s="133"/>
      <c r="K62" s="133"/>
      <c r="L62" s="136"/>
      <c r="M62" s="146"/>
      <c r="N62" s="136"/>
      <c r="O62" s="136"/>
      <c r="P62" s="136"/>
      <c r="Q62" s="136"/>
      <c r="R62" s="140"/>
      <c r="S62" s="133"/>
      <c r="T62" s="133"/>
      <c r="U62" s="133"/>
      <c r="V62" s="133"/>
      <c r="W62" s="133"/>
      <c r="X62" s="133"/>
    </row>
    <row r="63" spans="1:24" s="139" customFormat="1" ht="15.75">
      <c r="A63" s="133"/>
      <c r="B63" s="133"/>
      <c r="C63" s="133"/>
      <c r="D63" s="133"/>
      <c r="E63" s="141"/>
      <c r="F63" s="147"/>
      <c r="G63" s="133"/>
      <c r="H63" s="133"/>
      <c r="I63" s="133"/>
      <c r="J63" s="133"/>
      <c r="K63" s="133"/>
      <c r="L63" s="136"/>
      <c r="M63" s="146"/>
      <c r="N63" s="136"/>
      <c r="O63" s="136"/>
      <c r="P63" s="136"/>
      <c r="Q63" s="136"/>
      <c r="R63" s="140"/>
      <c r="S63" s="133"/>
      <c r="T63" s="133"/>
      <c r="U63" s="133"/>
      <c r="V63" s="133"/>
      <c r="W63" s="133"/>
      <c r="X63" s="133"/>
    </row>
    <row r="64" spans="1:24" s="139" customFormat="1" ht="15.75">
      <c r="A64" s="133"/>
      <c r="B64" s="133"/>
      <c r="C64" s="133"/>
      <c r="D64" s="133"/>
      <c r="E64" s="141"/>
      <c r="F64" s="147"/>
      <c r="G64" s="133"/>
      <c r="H64" s="133"/>
      <c r="I64" s="133"/>
      <c r="J64" s="133"/>
      <c r="K64" s="133"/>
      <c r="L64" s="136"/>
      <c r="M64" s="146"/>
      <c r="N64" s="136"/>
      <c r="O64" s="136"/>
      <c r="P64" s="136"/>
      <c r="Q64" s="136"/>
      <c r="R64" s="140"/>
      <c r="S64" s="133"/>
      <c r="T64" s="133"/>
      <c r="U64" s="133"/>
      <c r="V64" s="133"/>
      <c r="W64" s="133"/>
      <c r="X64" s="133"/>
    </row>
    <row r="65" spans="1:24" s="139" customFormat="1" ht="15.75">
      <c r="A65" s="133"/>
      <c r="B65" s="133"/>
      <c r="C65" s="133"/>
      <c r="D65" s="133"/>
      <c r="E65" s="141"/>
      <c r="F65" s="147"/>
      <c r="G65" s="133"/>
      <c r="H65" s="133"/>
      <c r="I65" s="133"/>
      <c r="J65" s="133"/>
      <c r="K65" s="133"/>
      <c r="L65" s="136"/>
      <c r="M65" s="146"/>
      <c r="N65" s="136"/>
      <c r="O65" s="136"/>
      <c r="P65" s="136"/>
      <c r="Q65" s="136"/>
      <c r="R65" s="140"/>
      <c r="S65" s="133"/>
      <c r="T65" s="133"/>
      <c r="U65" s="133"/>
      <c r="V65" s="133"/>
      <c r="W65" s="133"/>
      <c r="X65" s="133"/>
    </row>
    <row r="66" spans="1:24" s="139" customFormat="1" ht="15.75">
      <c r="A66" s="133"/>
      <c r="B66" s="133"/>
      <c r="C66" s="133"/>
      <c r="D66" s="133"/>
      <c r="E66" s="141"/>
      <c r="F66" s="147"/>
      <c r="G66" s="133"/>
      <c r="H66" s="133"/>
      <c r="I66" s="133"/>
      <c r="J66" s="133"/>
      <c r="K66" s="133"/>
      <c r="L66" s="136"/>
      <c r="M66" s="146"/>
      <c r="N66" s="136"/>
      <c r="O66" s="136"/>
      <c r="P66" s="136"/>
      <c r="Q66" s="136"/>
      <c r="R66" s="140"/>
      <c r="S66" s="133"/>
      <c r="T66" s="133"/>
      <c r="U66" s="133"/>
      <c r="V66" s="133"/>
      <c r="W66" s="133"/>
      <c r="X66" s="133"/>
    </row>
    <row r="67" spans="1:24" s="139" customFormat="1" ht="15.75">
      <c r="A67" s="133"/>
      <c r="B67" s="133"/>
      <c r="C67" s="133"/>
      <c r="D67" s="133"/>
      <c r="E67" s="141"/>
      <c r="F67" s="147"/>
      <c r="G67" s="133"/>
      <c r="H67" s="133"/>
      <c r="I67" s="133"/>
      <c r="J67" s="133"/>
      <c r="K67" s="133"/>
      <c r="L67" s="144">
        <v>6</v>
      </c>
      <c r="M67" s="146"/>
      <c r="N67" s="136"/>
      <c r="O67" s="136"/>
      <c r="P67" s="136"/>
      <c r="Q67" s="136"/>
      <c r="R67" s="140"/>
      <c r="S67" s="133"/>
      <c r="T67" s="133"/>
      <c r="U67" s="133"/>
      <c r="V67" s="133"/>
      <c r="W67" s="133"/>
      <c r="X67" s="133"/>
    </row>
    <row r="68" spans="1:24" s="139" customFormat="1" ht="15.75">
      <c r="A68" s="133"/>
      <c r="B68" s="133"/>
      <c r="C68" s="133"/>
      <c r="D68" s="133"/>
      <c r="E68" s="141"/>
      <c r="F68" s="147"/>
      <c r="G68" s="133"/>
      <c r="H68" s="133"/>
      <c r="I68" s="133"/>
      <c r="J68" s="133"/>
      <c r="K68" s="133"/>
      <c r="L68" s="136"/>
      <c r="M68" s="146"/>
      <c r="N68" s="136"/>
      <c r="O68" s="136"/>
      <c r="P68" s="136"/>
      <c r="Q68" s="136"/>
      <c r="R68" s="140"/>
      <c r="S68" s="133"/>
      <c r="T68" s="133"/>
      <c r="U68" s="133"/>
      <c r="V68" s="133"/>
      <c r="W68" s="133"/>
      <c r="X68" s="133"/>
    </row>
    <row r="69" spans="1:24" s="139" customFormat="1" ht="15.75">
      <c r="A69" s="133"/>
      <c r="B69" s="133"/>
      <c r="C69" s="133"/>
      <c r="D69" s="133"/>
      <c r="E69" s="141"/>
      <c r="F69" s="147"/>
      <c r="G69" s="133"/>
      <c r="H69" s="133"/>
      <c r="I69" s="133"/>
      <c r="J69" s="133"/>
      <c r="K69" s="133"/>
      <c r="L69" s="136"/>
      <c r="M69" s="146"/>
      <c r="N69" s="136"/>
      <c r="O69" s="136"/>
      <c r="P69" s="136"/>
      <c r="Q69" s="136"/>
      <c r="R69" s="140"/>
      <c r="S69" s="133"/>
      <c r="T69" s="133"/>
      <c r="U69" s="133"/>
      <c r="V69" s="133"/>
      <c r="W69" s="133"/>
      <c r="X69" s="133"/>
    </row>
    <row r="70" spans="1:24" s="139" customFormat="1" ht="15.75">
      <c r="A70" s="133"/>
      <c r="B70" s="133"/>
      <c r="C70" s="133"/>
      <c r="D70" s="133"/>
      <c r="E70" s="141"/>
      <c r="F70" s="147"/>
      <c r="G70" s="133"/>
      <c r="H70" s="133"/>
      <c r="I70" s="133"/>
      <c r="J70" s="133"/>
      <c r="K70" s="133"/>
      <c r="L70" s="136"/>
      <c r="M70" s="146"/>
      <c r="N70" s="136"/>
      <c r="O70" s="136"/>
      <c r="P70" s="136"/>
      <c r="Q70" s="136"/>
      <c r="R70" s="140"/>
      <c r="S70" s="133"/>
      <c r="T70" s="133"/>
      <c r="U70" s="133"/>
      <c r="V70" s="133"/>
      <c r="W70" s="133"/>
      <c r="X70" s="133"/>
    </row>
    <row r="71" spans="1:24" s="139" customFormat="1" ht="15.75">
      <c r="A71" s="133"/>
      <c r="B71" s="133"/>
      <c r="C71" s="133"/>
      <c r="D71" s="133"/>
      <c r="E71" s="141"/>
      <c r="F71" s="147"/>
      <c r="G71" s="133"/>
      <c r="H71" s="133"/>
      <c r="I71" s="133"/>
      <c r="J71" s="133"/>
      <c r="K71" s="133"/>
      <c r="L71" s="136"/>
      <c r="M71" s="146"/>
      <c r="N71" s="136"/>
      <c r="O71" s="136"/>
      <c r="P71" s="136"/>
      <c r="Q71" s="136"/>
      <c r="R71" s="140"/>
      <c r="S71" s="133"/>
      <c r="T71" s="133"/>
      <c r="U71" s="133"/>
      <c r="V71" s="133"/>
      <c r="W71" s="133"/>
      <c r="X71" s="133"/>
    </row>
    <row r="72" spans="1:24" s="139" customFormat="1" ht="15.75">
      <c r="A72" s="133"/>
      <c r="B72" s="133"/>
      <c r="C72" s="133"/>
      <c r="D72" s="133"/>
      <c r="E72" s="142">
        <v>4</v>
      </c>
      <c r="F72" s="143"/>
      <c r="G72" s="133"/>
      <c r="H72" s="133"/>
      <c r="I72" s="133"/>
      <c r="J72" s="133"/>
      <c r="K72" s="133"/>
      <c r="L72" s="136"/>
      <c r="M72" s="146"/>
      <c r="N72" s="136"/>
      <c r="O72" s="136"/>
      <c r="P72" s="136"/>
      <c r="Q72" s="136"/>
      <c r="R72" s="140"/>
      <c r="S72" s="133"/>
      <c r="T72" s="133"/>
      <c r="U72" s="133"/>
      <c r="V72" s="133"/>
      <c r="W72" s="133"/>
      <c r="X72" s="133"/>
    </row>
    <row r="73" spans="1:24" s="139" customFormat="1" ht="15.75">
      <c r="A73" s="133"/>
      <c r="B73" s="133"/>
      <c r="C73" s="133"/>
      <c r="D73" s="133"/>
      <c r="E73" s="141"/>
      <c r="F73" s="143"/>
      <c r="G73" s="133"/>
      <c r="H73" s="133"/>
      <c r="I73" s="133"/>
      <c r="J73" s="133"/>
      <c r="K73" s="133"/>
      <c r="L73" s="136"/>
      <c r="M73" s="146"/>
      <c r="N73" s="136"/>
      <c r="O73" s="136"/>
      <c r="P73" s="136"/>
      <c r="Q73" s="136"/>
      <c r="R73" s="140"/>
      <c r="S73" s="133"/>
      <c r="T73" s="133"/>
      <c r="U73" s="133"/>
      <c r="V73" s="133"/>
      <c r="W73" s="133"/>
      <c r="X73" s="133"/>
    </row>
    <row r="74" spans="1:24" s="139" customFormat="1" ht="15.75">
      <c r="A74" s="133"/>
      <c r="B74" s="133"/>
      <c r="C74" s="133"/>
      <c r="D74" s="133"/>
      <c r="E74" s="141"/>
      <c r="F74" s="143"/>
      <c r="G74" s="133"/>
      <c r="H74" s="133"/>
      <c r="I74" s="133"/>
      <c r="J74" s="133"/>
      <c r="K74" s="133"/>
      <c r="L74" s="136"/>
      <c r="M74" s="146"/>
      <c r="N74" s="136"/>
      <c r="O74" s="136"/>
      <c r="P74" s="136"/>
      <c r="Q74" s="136"/>
      <c r="R74" s="140"/>
      <c r="S74" s="133"/>
      <c r="T74" s="133"/>
      <c r="U74" s="133"/>
      <c r="V74" s="133"/>
      <c r="W74" s="133"/>
      <c r="X74" s="133"/>
    </row>
    <row r="75" spans="1:24" s="139" customFormat="1" ht="15.75">
      <c r="A75" s="133"/>
      <c r="B75" s="133"/>
      <c r="C75" s="133"/>
      <c r="D75" s="133"/>
      <c r="E75" s="141"/>
      <c r="F75" s="143"/>
      <c r="G75" s="133"/>
      <c r="H75" s="133"/>
      <c r="I75" s="133"/>
      <c r="J75" s="133"/>
      <c r="K75" s="133"/>
      <c r="L75" s="144">
        <v>7</v>
      </c>
      <c r="M75" s="146"/>
      <c r="N75" s="136"/>
      <c r="O75" s="136"/>
      <c r="P75" s="136"/>
      <c r="Q75" s="136"/>
      <c r="R75" s="140"/>
      <c r="S75" s="133"/>
      <c r="T75" s="133"/>
      <c r="U75" s="133"/>
      <c r="V75" s="133"/>
      <c r="W75" s="133"/>
      <c r="X75" s="133"/>
    </row>
    <row r="76" spans="1:24" s="139" customFormat="1" ht="15.75">
      <c r="A76" s="133"/>
      <c r="B76" s="133"/>
      <c r="C76" s="133"/>
      <c r="D76" s="133"/>
      <c r="E76" s="141"/>
      <c r="F76" s="143"/>
      <c r="G76" s="133"/>
      <c r="H76" s="133"/>
      <c r="I76" s="133"/>
      <c r="J76" s="133"/>
      <c r="K76" s="133"/>
      <c r="L76" s="136"/>
      <c r="M76" s="146"/>
      <c r="N76" s="136"/>
      <c r="O76" s="136"/>
      <c r="P76" s="136"/>
      <c r="Q76" s="136"/>
      <c r="R76" s="140"/>
      <c r="S76" s="133"/>
      <c r="T76" s="133"/>
      <c r="U76" s="133"/>
      <c r="V76" s="133"/>
      <c r="W76" s="133"/>
      <c r="X76" s="133"/>
    </row>
    <row r="77" spans="1:24" s="139" customFormat="1" ht="15.75">
      <c r="A77" s="133"/>
      <c r="B77" s="133"/>
      <c r="C77" s="133"/>
      <c r="D77" s="133"/>
      <c r="E77" s="141"/>
      <c r="F77" s="143"/>
      <c r="G77" s="133"/>
      <c r="H77" s="133"/>
      <c r="I77" s="133"/>
      <c r="J77" s="133"/>
      <c r="K77" s="133"/>
      <c r="L77" s="136"/>
      <c r="M77" s="146"/>
      <c r="N77" s="136"/>
      <c r="O77" s="136"/>
      <c r="P77" s="136"/>
      <c r="Q77" s="136"/>
      <c r="R77" s="140"/>
      <c r="S77" s="133"/>
      <c r="T77" s="133"/>
      <c r="U77" s="133"/>
      <c r="V77" s="133"/>
      <c r="W77" s="133"/>
      <c r="X77" s="133"/>
    </row>
    <row r="78" spans="1:24" s="139" customFormat="1" ht="15.75">
      <c r="A78" s="133"/>
      <c r="B78" s="133"/>
      <c r="C78" s="133"/>
      <c r="D78" s="133"/>
      <c r="E78" s="141"/>
      <c r="F78" s="143"/>
      <c r="G78" s="133"/>
      <c r="H78" s="133"/>
      <c r="I78" s="133"/>
      <c r="J78" s="133"/>
      <c r="K78" s="133"/>
      <c r="L78" s="136"/>
      <c r="M78" s="146"/>
      <c r="N78" s="136"/>
      <c r="O78" s="136"/>
      <c r="P78" s="136"/>
      <c r="Q78" s="136"/>
      <c r="R78" s="140"/>
      <c r="S78" s="133"/>
      <c r="T78" s="133"/>
      <c r="U78" s="133"/>
      <c r="V78" s="133"/>
      <c r="W78" s="133"/>
      <c r="X78" s="133"/>
    </row>
    <row r="79" spans="1:24" s="139" customFormat="1" ht="15.75">
      <c r="A79" s="133"/>
      <c r="B79" s="133"/>
      <c r="C79" s="133"/>
      <c r="D79" s="133"/>
      <c r="E79" s="141"/>
      <c r="F79" s="143"/>
      <c r="G79" s="133"/>
      <c r="H79" s="133"/>
      <c r="I79" s="133"/>
      <c r="J79" s="133"/>
      <c r="K79" s="133"/>
      <c r="L79" s="136"/>
      <c r="M79" s="146"/>
      <c r="N79" s="136"/>
      <c r="O79" s="136"/>
      <c r="P79" s="136"/>
      <c r="Q79" s="136"/>
      <c r="R79" s="140"/>
      <c r="S79" s="133"/>
      <c r="T79" s="133"/>
      <c r="U79" s="133"/>
      <c r="V79" s="133"/>
      <c r="W79" s="133"/>
      <c r="X79" s="133"/>
    </row>
    <row r="80" spans="1:24" s="139" customFormat="1" ht="15.75">
      <c r="A80" s="133"/>
      <c r="B80" s="133"/>
      <c r="C80" s="133"/>
      <c r="D80" s="133"/>
      <c r="E80" s="141"/>
      <c r="F80" s="143"/>
      <c r="G80" s="133"/>
      <c r="H80" s="133"/>
      <c r="I80" s="133"/>
      <c r="J80" s="133"/>
      <c r="K80" s="133"/>
      <c r="L80" s="136"/>
      <c r="M80" s="146"/>
      <c r="N80" s="136"/>
      <c r="O80" s="136"/>
      <c r="P80" s="136"/>
      <c r="Q80" s="136"/>
      <c r="R80" s="140"/>
      <c r="S80" s="133"/>
      <c r="T80" s="133"/>
      <c r="U80" s="133"/>
      <c r="V80" s="133"/>
      <c r="W80" s="133"/>
      <c r="X80" s="133"/>
    </row>
    <row r="81" spans="1:24" s="139" customFormat="1" ht="15.75">
      <c r="A81" s="133"/>
      <c r="B81" s="133"/>
      <c r="C81" s="133"/>
      <c r="D81" s="133"/>
      <c r="E81" s="141"/>
      <c r="F81" s="143"/>
      <c r="G81" s="133"/>
      <c r="H81" s="133"/>
      <c r="I81" s="133"/>
      <c r="J81" s="133"/>
      <c r="K81" s="133"/>
      <c r="L81" s="136"/>
      <c r="M81" s="146"/>
      <c r="N81" s="136"/>
      <c r="O81" s="136"/>
      <c r="P81" s="136"/>
      <c r="Q81" s="136"/>
      <c r="R81" s="140"/>
      <c r="S81" s="133"/>
      <c r="T81" s="133"/>
      <c r="U81" s="133"/>
      <c r="V81" s="133"/>
      <c r="W81" s="133"/>
      <c r="X81" s="133"/>
    </row>
    <row r="82" spans="1:24" s="139" customFormat="1" ht="15.75">
      <c r="A82" s="133"/>
      <c r="B82" s="133"/>
      <c r="C82" s="133"/>
      <c r="D82" s="133"/>
      <c r="E82" s="141"/>
      <c r="F82" s="143"/>
      <c r="G82" s="133"/>
      <c r="H82" s="133"/>
      <c r="I82" s="133"/>
      <c r="J82" s="133"/>
      <c r="K82" s="133"/>
      <c r="L82" s="136"/>
      <c r="M82" s="146"/>
      <c r="N82" s="136"/>
      <c r="O82" s="136"/>
      <c r="P82" s="136"/>
      <c r="Q82" s="136"/>
      <c r="R82" s="140"/>
      <c r="S82" s="133"/>
      <c r="T82" s="133"/>
      <c r="U82" s="133"/>
      <c r="V82" s="133"/>
      <c r="W82" s="133"/>
      <c r="X82" s="133"/>
    </row>
    <row r="83" spans="1:24" s="139" customFormat="1" ht="15.75">
      <c r="A83" s="133"/>
      <c r="B83" s="133"/>
      <c r="C83" s="133"/>
      <c r="D83" s="133"/>
      <c r="E83" s="141"/>
      <c r="F83" s="143"/>
      <c r="G83" s="133"/>
      <c r="H83" s="133"/>
      <c r="I83" s="133"/>
      <c r="J83" s="133"/>
      <c r="K83" s="133"/>
      <c r="L83" s="144">
        <v>8</v>
      </c>
      <c r="M83" s="136"/>
      <c r="N83" s="136"/>
      <c r="O83" s="136"/>
      <c r="P83" s="136"/>
      <c r="Q83" s="136"/>
      <c r="R83" s="140"/>
      <c r="S83" s="133"/>
      <c r="T83" s="133"/>
      <c r="U83" s="133"/>
      <c r="V83" s="133"/>
      <c r="W83" s="133"/>
      <c r="X83" s="133"/>
    </row>
    <row r="84" spans="1:24" s="139" customFormat="1" ht="15.75">
      <c r="A84" s="133"/>
      <c r="B84" s="133"/>
      <c r="C84" s="133"/>
      <c r="D84" s="133"/>
      <c r="E84" s="141"/>
      <c r="F84" s="143"/>
      <c r="G84" s="133"/>
      <c r="H84" s="133"/>
      <c r="I84" s="133"/>
      <c r="J84" s="133"/>
      <c r="K84" s="133"/>
      <c r="L84" s="136"/>
      <c r="M84" s="136"/>
      <c r="N84" s="136"/>
      <c r="O84" s="136"/>
      <c r="P84" s="136"/>
      <c r="Q84" s="136"/>
      <c r="R84" s="140"/>
      <c r="S84" s="133"/>
      <c r="T84" s="133"/>
      <c r="U84" s="133"/>
      <c r="V84" s="133"/>
      <c r="W84" s="133"/>
      <c r="X84" s="133"/>
    </row>
    <row r="85" spans="1:24" s="139" customFormat="1" ht="15.75">
      <c r="A85" s="133"/>
      <c r="B85" s="133"/>
      <c r="C85" s="133"/>
      <c r="D85" s="133"/>
      <c r="E85" s="141"/>
      <c r="F85" s="143"/>
      <c r="G85" s="133"/>
      <c r="H85" s="133"/>
      <c r="I85" s="133"/>
      <c r="J85" s="133"/>
      <c r="K85" s="133"/>
      <c r="L85" s="136"/>
      <c r="M85" s="136"/>
      <c r="N85" s="136"/>
      <c r="O85" s="136"/>
      <c r="P85" s="136"/>
      <c r="Q85" s="136"/>
      <c r="R85" s="140"/>
      <c r="S85" s="133"/>
      <c r="T85" s="133"/>
      <c r="U85" s="133"/>
      <c r="V85" s="133"/>
      <c r="W85" s="133"/>
      <c r="X85" s="133"/>
    </row>
    <row r="86" spans="1:24" s="139" customFormat="1" ht="15.75">
      <c r="A86" s="133"/>
      <c r="B86" s="133"/>
      <c r="C86" s="133"/>
      <c r="D86" s="133"/>
      <c r="E86" s="141"/>
      <c r="F86" s="143"/>
      <c r="G86" s="133"/>
      <c r="H86" s="133"/>
      <c r="I86" s="133"/>
      <c r="J86" s="133"/>
      <c r="K86" s="133"/>
      <c r="L86" s="136"/>
      <c r="M86" s="136"/>
      <c r="N86" s="136"/>
      <c r="O86" s="136"/>
      <c r="P86" s="136"/>
      <c r="Q86" s="136"/>
      <c r="R86" s="140"/>
      <c r="S86" s="133"/>
      <c r="T86" s="133"/>
      <c r="U86" s="133"/>
      <c r="V86" s="133"/>
      <c r="W86" s="133"/>
      <c r="X86" s="133"/>
    </row>
    <row r="87" spans="1:24" s="139" customFormat="1" ht="15.75">
      <c r="A87" s="133"/>
      <c r="B87" s="133"/>
      <c r="C87" s="133"/>
      <c r="D87" s="133"/>
      <c r="E87" s="142">
        <v>5</v>
      </c>
      <c r="F87" s="147"/>
      <c r="G87" s="133"/>
      <c r="H87" s="133"/>
      <c r="I87" s="133"/>
      <c r="J87" s="133"/>
      <c r="K87" s="133"/>
      <c r="L87" s="136"/>
      <c r="M87" s="136"/>
      <c r="N87" s="136"/>
      <c r="O87" s="136"/>
      <c r="P87" s="136"/>
      <c r="Q87" s="136"/>
      <c r="R87" s="140"/>
      <c r="S87" s="133"/>
      <c r="T87" s="133"/>
      <c r="U87" s="133"/>
      <c r="V87" s="133"/>
      <c r="W87" s="133"/>
      <c r="X87" s="133"/>
    </row>
    <row r="88" spans="1:24" s="139" customFormat="1" ht="15.75">
      <c r="A88" s="133"/>
      <c r="B88" s="133"/>
      <c r="C88" s="133"/>
      <c r="D88" s="133"/>
      <c r="E88" s="141"/>
      <c r="F88" s="147"/>
      <c r="G88" s="133"/>
      <c r="H88" s="133"/>
      <c r="I88" s="133"/>
      <c r="J88" s="133"/>
      <c r="K88" s="133"/>
      <c r="L88" s="136"/>
      <c r="M88" s="136"/>
      <c r="N88" s="136"/>
      <c r="O88" s="136"/>
      <c r="P88" s="136"/>
      <c r="Q88" s="136"/>
      <c r="R88" s="140"/>
      <c r="S88" s="133"/>
      <c r="T88" s="133"/>
      <c r="U88" s="133"/>
      <c r="V88" s="133"/>
      <c r="W88" s="133"/>
      <c r="X88" s="133"/>
    </row>
    <row r="89" spans="1:24" s="139" customFormat="1" ht="15.75">
      <c r="A89" s="133"/>
      <c r="B89" s="133"/>
      <c r="C89" s="133"/>
      <c r="D89" s="133"/>
      <c r="E89" s="141"/>
      <c r="F89" s="147"/>
      <c r="G89" s="133"/>
      <c r="H89" s="133"/>
      <c r="I89" s="133"/>
      <c r="J89" s="133"/>
      <c r="K89" s="133"/>
      <c r="L89" s="136"/>
      <c r="M89" s="136"/>
      <c r="N89" s="136"/>
      <c r="O89" s="136"/>
      <c r="P89" s="136"/>
      <c r="Q89" s="136"/>
      <c r="R89" s="140"/>
      <c r="S89" s="133"/>
      <c r="T89" s="133"/>
      <c r="U89" s="133"/>
      <c r="V89" s="133"/>
      <c r="W89" s="133"/>
      <c r="X89" s="133"/>
    </row>
    <row r="90" spans="1:24" s="139" customFormat="1" ht="15.75">
      <c r="A90" s="133"/>
      <c r="B90" s="133"/>
      <c r="C90" s="133"/>
      <c r="D90" s="133"/>
      <c r="E90" s="141"/>
      <c r="F90" s="147"/>
      <c r="G90" s="133"/>
      <c r="H90" s="133"/>
      <c r="I90" s="133"/>
      <c r="J90" s="133"/>
      <c r="K90" s="133"/>
      <c r="L90" s="136"/>
      <c r="M90" s="136"/>
      <c r="N90" s="136"/>
      <c r="O90" s="136"/>
      <c r="P90" s="136"/>
      <c r="Q90" s="136"/>
      <c r="R90" s="140"/>
      <c r="S90" s="133"/>
      <c r="T90" s="133"/>
      <c r="U90" s="133"/>
      <c r="V90" s="133"/>
      <c r="W90" s="133"/>
      <c r="X90" s="133"/>
    </row>
    <row r="91" spans="1:24" s="139" customFormat="1" ht="15.75">
      <c r="A91" s="133"/>
      <c r="B91" s="133"/>
      <c r="C91" s="133"/>
      <c r="D91" s="133"/>
      <c r="E91" s="141"/>
      <c r="F91" s="147"/>
      <c r="G91" s="133"/>
      <c r="H91" s="133"/>
      <c r="I91" s="133"/>
      <c r="J91" s="133"/>
      <c r="K91" s="133"/>
      <c r="L91" s="144">
        <v>9</v>
      </c>
      <c r="M91" s="136"/>
      <c r="N91" s="136"/>
      <c r="O91" s="136"/>
      <c r="P91" s="136"/>
      <c r="Q91" s="136"/>
      <c r="R91" s="140"/>
      <c r="S91" s="133"/>
      <c r="T91" s="133"/>
      <c r="U91" s="133"/>
      <c r="V91" s="133"/>
      <c r="W91" s="133"/>
      <c r="X91" s="133"/>
    </row>
    <row r="92" spans="1:24" s="139" customFormat="1" ht="15.75">
      <c r="A92" s="133"/>
      <c r="B92" s="133"/>
      <c r="C92" s="133"/>
      <c r="D92" s="133"/>
      <c r="E92" s="141"/>
      <c r="F92" s="147"/>
      <c r="G92" s="133"/>
      <c r="H92" s="133"/>
      <c r="I92" s="133"/>
      <c r="J92" s="133"/>
      <c r="K92" s="133"/>
      <c r="L92" s="136"/>
      <c r="M92" s="136"/>
      <c r="N92" s="136"/>
      <c r="O92" s="136"/>
      <c r="P92" s="136"/>
      <c r="Q92" s="136"/>
      <c r="R92" s="140"/>
      <c r="S92" s="133"/>
      <c r="T92" s="133"/>
      <c r="U92" s="133"/>
      <c r="V92" s="133"/>
      <c r="W92" s="133"/>
      <c r="X92" s="133"/>
    </row>
    <row r="93" spans="1:24" s="139" customFormat="1" ht="15.75">
      <c r="A93" s="133"/>
      <c r="B93" s="133"/>
      <c r="C93" s="133"/>
      <c r="D93" s="133"/>
      <c r="E93" s="141"/>
      <c r="F93" s="147"/>
      <c r="G93" s="133"/>
      <c r="H93" s="133"/>
      <c r="I93" s="133"/>
      <c r="J93" s="133"/>
      <c r="K93" s="133"/>
      <c r="L93" s="136"/>
      <c r="M93" s="136"/>
      <c r="N93" s="136"/>
      <c r="O93" s="136"/>
      <c r="P93" s="136"/>
      <c r="Q93" s="136"/>
      <c r="R93" s="140"/>
      <c r="S93" s="133"/>
      <c r="T93" s="133"/>
      <c r="U93" s="133"/>
      <c r="V93" s="133"/>
      <c r="W93" s="133"/>
      <c r="X93" s="133"/>
    </row>
    <row r="94" spans="1:24" s="139" customFormat="1" ht="15.75">
      <c r="A94" s="133"/>
      <c r="B94" s="133"/>
      <c r="C94" s="133"/>
      <c r="D94" s="133"/>
      <c r="E94" s="141"/>
      <c r="F94" s="147"/>
      <c r="G94" s="133"/>
      <c r="H94" s="133"/>
      <c r="I94" s="133"/>
      <c r="J94" s="133"/>
      <c r="K94" s="133"/>
      <c r="L94" s="136"/>
      <c r="M94" s="136"/>
      <c r="N94" s="136"/>
      <c r="O94" s="136"/>
      <c r="P94" s="136"/>
      <c r="Q94" s="136"/>
      <c r="R94" s="140"/>
      <c r="S94" s="133"/>
      <c r="T94" s="133"/>
      <c r="U94" s="133"/>
      <c r="V94" s="133"/>
      <c r="W94" s="133"/>
      <c r="X94" s="133"/>
    </row>
    <row r="95" spans="1:24" s="139" customFormat="1" ht="15.75">
      <c r="A95" s="133"/>
      <c r="B95" s="133"/>
      <c r="C95" s="133"/>
      <c r="D95" s="133"/>
      <c r="E95" s="141"/>
      <c r="F95" s="147"/>
      <c r="G95" s="133"/>
      <c r="H95" s="133"/>
      <c r="I95" s="133"/>
      <c r="J95" s="133"/>
      <c r="K95" s="133"/>
      <c r="L95" s="136"/>
      <c r="M95" s="136"/>
      <c r="N95" s="136"/>
      <c r="O95" s="136"/>
      <c r="P95" s="136"/>
      <c r="Q95" s="136"/>
      <c r="R95" s="140"/>
      <c r="S95" s="133"/>
      <c r="T95" s="133"/>
      <c r="U95" s="133"/>
      <c r="V95" s="133"/>
      <c r="W95" s="133"/>
      <c r="X95" s="133"/>
    </row>
    <row r="96" spans="1:24" s="139" customFormat="1" ht="15.75">
      <c r="A96" s="133"/>
      <c r="B96" s="133"/>
      <c r="C96" s="133"/>
      <c r="D96" s="133"/>
      <c r="E96" s="141"/>
      <c r="F96" s="147"/>
      <c r="G96" s="133"/>
      <c r="H96" s="133"/>
      <c r="I96" s="133"/>
      <c r="J96" s="133"/>
      <c r="K96" s="133"/>
      <c r="L96" s="136"/>
      <c r="M96" s="136"/>
      <c r="N96" s="136"/>
      <c r="O96" s="136"/>
      <c r="P96" s="136"/>
      <c r="Q96" s="136"/>
      <c r="R96" s="140"/>
      <c r="S96" s="133"/>
      <c r="T96" s="133"/>
      <c r="U96" s="133"/>
      <c r="V96" s="133"/>
      <c r="W96" s="133"/>
      <c r="X96" s="133"/>
    </row>
    <row r="97" spans="1:24" s="139" customFormat="1" ht="15.75">
      <c r="A97" s="133"/>
      <c r="B97" s="133"/>
      <c r="C97" s="133"/>
      <c r="D97" s="133"/>
      <c r="E97" s="141"/>
      <c r="F97" s="147"/>
      <c r="G97" s="133"/>
      <c r="H97" s="133"/>
      <c r="I97" s="133"/>
      <c r="J97" s="133"/>
      <c r="K97" s="133"/>
      <c r="L97" s="136"/>
      <c r="M97" s="136"/>
      <c r="N97" s="136"/>
      <c r="O97" s="136"/>
      <c r="P97" s="136"/>
      <c r="Q97" s="136"/>
      <c r="R97" s="140"/>
      <c r="S97" s="133"/>
      <c r="T97" s="133"/>
      <c r="U97" s="133"/>
      <c r="V97" s="133"/>
      <c r="W97" s="133"/>
      <c r="X97" s="133"/>
    </row>
    <row r="98" spans="1:24" s="139" customFormat="1" ht="15.75">
      <c r="A98" s="133"/>
      <c r="B98" s="133"/>
      <c r="C98" s="133"/>
      <c r="D98" s="133"/>
      <c r="E98" s="141"/>
      <c r="F98" s="147"/>
      <c r="G98" s="133"/>
      <c r="H98" s="133"/>
      <c r="I98" s="133"/>
      <c r="J98" s="133"/>
      <c r="K98" s="133"/>
      <c r="L98" s="136"/>
      <c r="M98" s="136"/>
      <c r="N98" s="136"/>
      <c r="O98" s="136"/>
      <c r="P98" s="136"/>
      <c r="Q98" s="136"/>
      <c r="R98" s="140"/>
      <c r="S98" s="133"/>
      <c r="T98" s="133"/>
      <c r="U98" s="133"/>
      <c r="V98" s="133"/>
      <c r="W98" s="133"/>
      <c r="X98" s="133"/>
    </row>
    <row r="99" spans="1:24" s="139" customFormat="1" ht="15.75">
      <c r="A99" s="133"/>
      <c r="B99" s="133"/>
      <c r="C99" s="133"/>
      <c r="D99" s="133"/>
      <c r="E99" s="141"/>
      <c r="F99" s="147"/>
      <c r="G99" s="133"/>
      <c r="H99" s="133"/>
      <c r="I99" s="133"/>
      <c r="J99" s="133"/>
      <c r="K99" s="133"/>
      <c r="L99" s="144">
        <v>10</v>
      </c>
      <c r="M99" s="136"/>
      <c r="N99" s="136"/>
      <c r="O99" s="136"/>
      <c r="P99" s="136"/>
      <c r="Q99" s="136"/>
      <c r="R99" s="140"/>
      <c r="S99" s="133"/>
      <c r="T99" s="133"/>
      <c r="U99" s="133"/>
      <c r="V99" s="133"/>
      <c r="W99" s="133"/>
      <c r="X99" s="133"/>
    </row>
    <row r="100" spans="1:24" s="139" customFormat="1" ht="15.75">
      <c r="A100" s="133"/>
      <c r="B100" s="133"/>
      <c r="C100" s="133"/>
      <c r="D100" s="133"/>
      <c r="E100" s="141"/>
      <c r="F100" s="147"/>
      <c r="G100" s="133"/>
      <c r="H100" s="133"/>
      <c r="I100" s="133"/>
      <c r="J100" s="133"/>
      <c r="K100" s="133"/>
      <c r="L100" s="136"/>
      <c r="M100" s="136"/>
      <c r="N100" s="136"/>
      <c r="O100" s="136"/>
      <c r="P100" s="136"/>
      <c r="Q100" s="136"/>
      <c r="R100" s="140"/>
      <c r="S100" s="133"/>
      <c r="T100" s="133"/>
      <c r="U100" s="133"/>
      <c r="V100" s="133"/>
      <c r="W100" s="133"/>
      <c r="X100" s="133"/>
    </row>
    <row r="101" spans="1:24" s="139" customFormat="1" ht="15.75">
      <c r="A101" s="133"/>
      <c r="B101" s="133"/>
      <c r="C101" s="133"/>
      <c r="D101" s="133"/>
      <c r="E101" s="141"/>
      <c r="F101" s="147"/>
      <c r="G101" s="133"/>
      <c r="H101" s="133"/>
      <c r="I101" s="133"/>
      <c r="J101" s="133"/>
      <c r="K101" s="133"/>
      <c r="L101" s="136"/>
      <c r="M101" s="136"/>
      <c r="N101" s="136"/>
      <c r="O101" s="136"/>
      <c r="P101" s="136"/>
      <c r="Q101" s="136"/>
      <c r="R101" s="140"/>
      <c r="S101" s="133"/>
      <c r="T101" s="133"/>
      <c r="U101" s="133"/>
      <c r="V101" s="133"/>
      <c r="W101" s="133"/>
      <c r="X101" s="133"/>
    </row>
    <row r="102" spans="1:24" s="139" customFormat="1" ht="15.75">
      <c r="A102" s="133"/>
      <c r="B102" s="133"/>
      <c r="C102" s="133"/>
      <c r="D102" s="133"/>
      <c r="E102" s="142">
        <v>6</v>
      </c>
      <c r="F102" s="147"/>
      <c r="G102" s="133"/>
      <c r="H102" s="133"/>
      <c r="I102" s="133"/>
      <c r="J102" s="133"/>
      <c r="K102" s="133"/>
      <c r="L102" s="136"/>
      <c r="M102" s="136"/>
      <c r="N102" s="136"/>
      <c r="O102" s="136"/>
      <c r="P102" s="136"/>
      <c r="Q102" s="136"/>
      <c r="R102" s="140"/>
      <c r="S102" s="133"/>
      <c r="T102" s="133"/>
      <c r="U102" s="133"/>
      <c r="V102" s="133"/>
      <c r="W102" s="133"/>
      <c r="X102" s="133"/>
    </row>
    <row r="103" spans="1:24" s="139" customFormat="1" ht="15.75">
      <c r="A103" s="133"/>
      <c r="B103" s="133"/>
      <c r="C103" s="133"/>
      <c r="D103" s="133"/>
      <c r="E103" s="141"/>
      <c r="F103" s="147"/>
      <c r="G103" s="133"/>
      <c r="H103" s="133"/>
      <c r="I103" s="133"/>
      <c r="J103" s="133"/>
      <c r="K103" s="133"/>
      <c r="L103" s="136"/>
      <c r="M103" s="136"/>
      <c r="N103" s="136"/>
      <c r="O103" s="136"/>
      <c r="P103" s="136"/>
      <c r="Q103" s="136"/>
      <c r="R103" s="140"/>
      <c r="S103" s="133"/>
      <c r="T103" s="133"/>
      <c r="U103" s="133"/>
      <c r="V103" s="133"/>
      <c r="W103" s="133"/>
      <c r="X103" s="133"/>
    </row>
    <row r="104" spans="1:24" s="139" customFormat="1" ht="15.75">
      <c r="A104" s="133"/>
      <c r="B104" s="133"/>
      <c r="C104" s="133"/>
      <c r="D104" s="133"/>
      <c r="E104" s="141"/>
      <c r="F104" s="147"/>
      <c r="G104" s="133"/>
      <c r="H104" s="133"/>
      <c r="I104" s="133"/>
      <c r="J104" s="133"/>
      <c r="K104" s="133"/>
      <c r="L104" s="136"/>
      <c r="M104" s="136"/>
      <c r="N104" s="136"/>
      <c r="O104" s="136"/>
      <c r="P104" s="136"/>
      <c r="Q104" s="136"/>
      <c r="R104" s="140"/>
      <c r="S104" s="133"/>
      <c r="T104" s="133"/>
      <c r="U104" s="133"/>
      <c r="V104" s="133"/>
      <c r="W104" s="133"/>
      <c r="X104" s="133"/>
    </row>
    <row r="105" spans="1:24" s="139" customFormat="1" ht="15.75">
      <c r="A105" s="133"/>
      <c r="B105" s="133"/>
      <c r="C105" s="133"/>
      <c r="D105" s="133"/>
      <c r="E105" s="141"/>
      <c r="F105" s="147"/>
      <c r="G105" s="133"/>
      <c r="H105" s="133"/>
      <c r="I105" s="133"/>
      <c r="J105" s="133"/>
      <c r="K105" s="133"/>
      <c r="L105" s="136"/>
      <c r="M105" s="136"/>
      <c r="N105" s="136"/>
      <c r="O105" s="136"/>
      <c r="P105" s="136"/>
      <c r="Q105" s="136"/>
      <c r="R105" s="140"/>
      <c r="S105" s="133"/>
      <c r="T105" s="133"/>
      <c r="U105" s="133"/>
      <c r="V105" s="133"/>
      <c r="W105" s="133"/>
      <c r="X105" s="133"/>
    </row>
    <row r="106" spans="1:24" s="139" customFormat="1" ht="15.75">
      <c r="A106" s="133"/>
      <c r="B106" s="133"/>
      <c r="C106" s="133"/>
      <c r="D106" s="133"/>
      <c r="E106" s="141"/>
      <c r="F106" s="147"/>
      <c r="G106" s="133"/>
      <c r="H106" s="133"/>
      <c r="I106" s="133"/>
      <c r="J106" s="133"/>
      <c r="K106" s="133"/>
      <c r="L106" s="136"/>
      <c r="M106" s="136"/>
      <c r="N106" s="136"/>
      <c r="O106" s="136"/>
      <c r="P106" s="136"/>
      <c r="Q106" s="136"/>
      <c r="R106" s="140"/>
      <c r="S106" s="133"/>
      <c r="T106" s="133"/>
      <c r="U106" s="133"/>
      <c r="V106" s="133"/>
      <c r="W106" s="133"/>
      <c r="X106" s="133"/>
    </row>
    <row r="107" spans="1:24" s="139" customFormat="1" ht="15.75">
      <c r="A107" s="133"/>
      <c r="B107" s="133"/>
      <c r="C107" s="133"/>
      <c r="D107" s="133"/>
      <c r="E107" s="141"/>
      <c r="F107" s="147"/>
      <c r="G107" s="133"/>
      <c r="H107" s="133"/>
      <c r="I107" s="133"/>
      <c r="J107" s="133"/>
      <c r="K107" s="133"/>
      <c r="L107" s="144">
        <v>11</v>
      </c>
      <c r="M107" s="136"/>
      <c r="N107" s="136"/>
      <c r="O107" s="136"/>
      <c r="P107" s="136"/>
      <c r="Q107" s="136"/>
      <c r="R107" s="140"/>
      <c r="S107" s="133"/>
      <c r="T107" s="133"/>
      <c r="U107" s="133"/>
      <c r="V107" s="133"/>
      <c r="W107" s="133"/>
      <c r="X107" s="133"/>
    </row>
    <row r="108" spans="1:24" s="139" customFormat="1" ht="15.75">
      <c r="A108" s="133"/>
      <c r="B108" s="133"/>
      <c r="C108" s="133"/>
      <c r="D108" s="133"/>
      <c r="E108" s="141"/>
      <c r="F108" s="147"/>
      <c r="G108" s="133"/>
      <c r="H108" s="133"/>
      <c r="I108" s="133"/>
      <c r="J108" s="133"/>
      <c r="K108" s="133"/>
      <c r="L108" s="136"/>
      <c r="M108" s="136"/>
      <c r="N108" s="136"/>
      <c r="O108" s="136"/>
      <c r="P108" s="136"/>
      <c r="Q108" s="136"/>
      <c r="R108" s="140"/>
      <c r="S108" s="133"/>
      <c r="T108" s="133"/>
      <c r="U108" s="133"/>
      <c r="V108" s="133"/>
      <c r="W108" s="133"/>
      <c r="X108" s="133"/>
    </row>
    <row r="109" spans="1:24" s="139" customFormat="1" ht="15.75">
      <c r="A109" s="133"/>
      <c r="B109" s="133"/>
      <c r="C109" s="133"/>
      <c r="D109" s="133"/>
      <c r="E109" s="141"/>
      <c r="F109" s="147"/>
      <c r="G109" s="133"/>
      <c r="H109" s="133"/>
      <c r="I109" s="133"/>
      <c r="J109" s="133"/>
      <c r="K109" s="133"/>
      <c r="L109" s="136"/>
      <c r="M109" s="136"/>
      <c r="N109" s="136"/>
      <c r="O109" s="136"/>
      <c r="P109" s="136"/>
      <c r="Q109" s="136"/>
      <c r="R109" s="140"/>
      <c r="S109" s="133"/>
      <c r="T109" s="133"/>
      <c r="U109" s="133"/>
      <c r="V109" s="133"/>
      <c r="W109" s="133"/>
      <c r="X109" s="133"/>
    </row>
    <row r="110" spans="1:24" s="139" customFormat="1" ht="15.75">
      <c r="A110" s="133"/>
      <c r="B110" s="133"/>
      <c r="C110" s="133"/>
      <c r="D110" s="133"/>
      <c r="E110" s="141"/>
      <c r="F110" s="147"/>
      <c r="G110" s="133"/>
      <c r="H110" s="133"/>
      <c r="I110" s="133"/>
      <c r="J110" s="133"/>
      <c r="K110" s="133"/>
      <c r="L110" s="136"/>
      <c r="M110" s="136"/>
      <c r="N110" s="136"/>
      <c r="O110" s="136"/>
      <c r="P110" s="136"/>
      <c r="Q110" s="136"/>
      <c r="R110" s="140"/>
      <c r="S110" s="133"/>
      <c r="T110" s="133"/>
      <c r="U110" s="133"/>
      <c r="V110" s="133"/>
      <c r="W110" s="133"/>
      <c r="X110" s="133"/>
    </row>
    <row r="111" spans="1:24" s="139" customFormat="1" ht="15.75">
      <c r="A111" s="133"/>
      <c r="B111" s="133"/>
      <c r="C111" s="133"/>
      <c r="D111" s="133"/>
      <c r="E111" s="141"/>
      <c r="F111" s="147"/>
      <c r="G111" s="133"/>
      <c r="H111" s="133"/>
      <c r="I111" s="133"/>
      <c r="J111" s="133"/>
      <c r="K111" s="133"/>
      <c r="L111" s="136"/>
      <c r="M111" s="136"/>
      <c r="N111" s="136"/>
      <c r="O111" s="136"/>
      <c r="P111" s="136"/>
      <c r="Q111" s="136"/>
      <c r="R111" s="140"/>
      <c r="S111" s="133"/>
      <c r="T111" s="133"/>
      <c r="U111" s="133"/>
      <c r="V111" s="133"/>
      <c r="W111" s="133"/>
      <c r="X111" s="133"/>
    </row>
    <row r="112" spans="1:24" s="139" customFormat="1" ht="15.75">
      <c r="A112" s="133"/>
      <c r="B112" s="133"/>
      <c r="C112" s="133"/>
      <c r="D112" s="133"/>
      <c r="E112" s="141"/>
      <c r="F112" s="147"/>
      <c r="G112" s="133"/>
      <c r="H112" s="133"/>
      <c r="I112" s="133"/>
      <c r="J112" s="133"/>
      <c r="K112" s="133"/>
      <c r="L112" s="136"/>
      <c r="M112" s="136"/>
      <c r="N112" s="136"/>
      <c r="O112" s="136"/>
      <c r="P112" s="136"/>
      <c r="Q112" s="136"/>
      <c r="R112" s="140"/>
      <c r="S112" s="133"/>
      <c r="T112" s="133"/>
      <c r="U112" s="133"/>
      <c r="V112" s="133"/>
      <c r="W112" s="133"/>
      <c r="X112" s="133"/>
    </row>
    <row r="113" spans="1:24" s="139" customFormat="1" ht="15.75">
      <c r="A113" s="133"/>
      <c r="B113" s="133"/>
      <c r="C113" s="133"/>
      <c r="D113" s="133"/>
      <c r="E113" s="141"/>
      <c r="F113" s="147"/>
      <c r="G113" s="133"/>
      <c r="H113" s="133"/>
      <c r="I113" s="133"/>
      <c r="J113" s="133"/>
      <c r="K113" s="133"/>
      <c r="L113" s="136"/>
      <c r="M113" s="136"/>
      <c r="N113" s="136"/>
      <c r="O113" s="136"/>
      <c r="P113" s="136"/>
      <c r="Q113" s="136"/>
      <c r="R113" s="140"/>
      <c r="S113" s="133"/>
      <c r="T113" s="133"/>
      <c r="U113" s="133"/>
      <c r="V113" s="133"/>
      <c r="W113" s="133"/>
      <c r="X113" s="133"/>
    </row>
    <row r="114" spans="1:24" s="139" customFormat="1" ht="15.75">
      <c r="A114" s="133"/>
      <c r="B114" s="133"/>
      <c r="C114" s="133"/>
      <c r="D114" s="133"/>
      <c r="E114" s="141"/>
      <c r="F114" s="147"/>
      <c r="G114" s="133"/>
      <c r="H114" s="133"/>
      <c r="I114" s="133"/>
      <c r="J114" s="133"/>
      <c r="K114" s="133"/>
      <c r="L114" s="136"/>
      <c r="M114" s="136"/>
      <c r="N114" s="136"/>
      <c r="O114" s="136"/>
      <c r="P114" s="136"/>
      <c r="Q114" s="136"/>
      <c r="R114" s="140"/>
      <c r="S114" s="133"/>
      <c r="T114" s="133"/>
      <c r="U114" s="133"/>
      <c r="V114" s="133"/>
      <c r="W114" s="133"/>
      <c r="X114" s="133"/>
    </row>
    <row r="115" spans="1:24" s="139" customFormat="1" ht="15.75">
      <c r="A115" s="133"/>
      <c r="B115" s="133"/>
      <c r="C115" s="133"/>
      <c r="D115" s="133"/>
      <c r="E115" s="141"/>
      <c r="F115" s="147"/>
      <c r="G115" s="133"/>
      <c r="H115" s="133"/>
      <c r="I115" s="133"/>
      <c r="J115" s="133"/>
      <c r="K115" s="133"/>
      <c r="L115" s="144">
        <v>12</v>
      </c>
      <c r="M115" s="136"/>
      <c r="N115" s="136"/>
      <c r="O115" s="136"/>
      <c r="P115" s="136"/>
      <c r="Q115" s="136"/>
      <c r="R115" s="140"/>
      <c r="S115" s="133"/>
      <c r="T115" s="133"/>
      <c r="U115" s="133"/>
      <c r="V115" s="133"/>
      <c r="W115" s="133"/>
      <c r="X115" s="133"/>
    </row>
    <row r="116" spans="1:24" s="139" customFormat="1" ht="15.75">
      <c r="A116" s="133"/>
      <c r="B116" s="133"/>
      <c r="C116" s="133"/>
      <c r="D116" s="133"/>
      <c r="E116" s="141"/>
      <c r="F116" s="147"/>
      <c r="G116" s="133"/>
      <c r="H116" s="133"/>
      <c r="I116" s="133"/>
      <c r="J116" s="133"/>
      <c r="K116" s="133"/>
      <c r="L116" s="136"/>
      <c r="M116" s="136"/>
      <c r="N116" s="136"/>
      <c r="O116" s="136"/>
      <c r="P116" s="136"/>
      <c r="Q116" s="136"/>
      <c r="R116" s="140"/>
      <c r="S116" s="133"/>
      <c r="T116" s="133"/>
      <c r="U116" s="133"/>
      <c r="V116" s="133"/>
      <c r="W116" s="133"/>
      <c r="X116" s="133"/>
    </row>
    <row r="117" spans="1:24" s="139" customFormat="1" ht="15.75">
      <c r="A117" s="133"/>
      <c r="B117" s="133"/>
      <c r="C117" s="133"/>
      <c r="D117" s="133"/>
      <c r="E117" s="142">
        <v>7</v>
      </c>
      <c r="F117" s="143"/>
      <c r="G117" s="133"/>
      <c r="H117" s="133"/>
      <c r="I117" s="133"/>
      <c r="J117" s="133"/>
      <c r="K117" s="133"/>
      <c r="L117" s="136"/>
      <c r="M117" s="136"/>
      <c r="N117" s="136"/>
      <c r="O117" s="136"/>
      <c r="P117" s="136"/>
      <c r="Q117" s="136"/>
      <c r="R117" s="140"/>
      <c r="S117" s="133"/>
      <c r="T117" s="133"/>
      <c r="U117" s="133"/>
      <c r="V117" s="133"/>
      <c r="W117" s="133"/>
      <c r="X117" s="133"/>
    </row>
    <row r="118" spans="1:24" s="139" customFormat="1" ht="15.75">
      <c r="A118" s="133"/>
      <c r="B118" s="133"/>
      <c r="C118" s="133"/>
      <c r="D118" s="133"/>
      <c r="E118" s="141"/>
      <c r="F118" s="143"/>
      <c r="G118" s="133"/>
      <c r="H118" s="133"/>
      <c r="I118" s="133"/>
      <c r="J118" s="133"/>
      <c r="K118" s="133"/>
      <c r="L118" s="136"/>
      <c r="M118" s="136"/>
      <c r="N118" s="136"/>
      <c r="O118" s="136"/>
      <c r="P118" s="136"/>
      <c r="Q118" s="136"/>
      <c r="R118" s="140"/>
      <c r="S118" s="133"/>
      <c r="T118" s="133"/>
      <c r="U118" s="133"/>
      <c r="V118" s="133"/>
      <c r="W118" s="133"/>
      <c r="X118" s="133"/>
    </row>
    <row r="119" spans="1:24" s="139" customFormat="1" ht="15.75">
      <c r="A119" s="133"/>
      <c r="B119" s="133"/>
      <c r="C119" s="133"/>
      <c r="D119" s="133"/>
      <c r="E119" s="141"/>
      <c r="F119" s="143"/>
      <c r="G119" s="133"/>
      <c r="H119" s="133"/>
      <c r="I119" s="133"/>
      <c r="J119" s="133"/>
      <c r="K119" s="133"/>
      <c r="L119" s="136"/>
      <c r="M119" s="136"/>
      <c r="N119" s="136"/>
      <c r="O119" s="136"/>
      <c r="P119" s="136"/>
      <c r="Q119" s="136"/>
      <c r="R119" s="140"/>
      <c r="S119" s="133"/>
      <c r="T119" s="133"/>
      <c r="U119" s="133"/>
      <c r="V119" s="133"/>
      <c r="W119" s="133"/>
      <c r="X119" s="133"/>
    </row>
    <row r="120" spans="1:24" s="139" customFormat="1" ht="15.75">
      <c r="A120" s="133"/>
      <c r="B120" s="133"/>
      <c r="C120" s="133"/>
      <c r="D120" s="133"/>
      <c r="E120" s="141"/>
      <c r="F120" s="143"/>
      <c r="G120" s="133"/>
      <c r="H120" s="133"/>
      <c r="I120" s="133"/>
      <c r="J120" s="133"/>
      <c r="K120" s="133"/>
      <c r="L120" s="136"/>
      <c r="M120" s="136"/>
      <c r="N120" s="136"/>
      <c r="O120" s="136"/>
      <c r="P120" s="136"/>
      <c r="Q120" s="136"/>
      <c r="R120" s="140"/>
      <c r="S120" s="133"/>
      <c r="T120" s="133"/>
      <c r="U120" s="133"/>
      <c r="V120" s="133"/>
      <c r="W120" s="133"/>
      <c r="X120" s="133"/>
    </row>
    <row r="121" spans="1:24" s="139" customFormat="1" ht="15.75">
      <c r="A121" s="133"/>
      <c r="B121" s="133"/>
      <c r="C121" s="133"/>
      <c r="D121" s="133"/>
      <c r="E121" s="141"/>
      <c r="F121" s="143"/>
      <c r="G121" s="133"/>
      <c r="H121" s="133"/>
      <c r="I121" s="133"/>
      <c r="J121" s="133"/>
      <c r="K121" s="133"/>
      <c r="L121" s="136"/>
      <c r="M121" s="136"/>
      <c r="N121" s="136"/>
      <c r="O121" s="136"/>
      <c r="P121" s="136"/>
      <c r="Q121" s="136"/>
      <c r="R121" s="140"/>
      <c r="S121" s="133"/>
      <c r="T121" s="133"/>
      <c r="U121" s="133"/>
      <c r="V121" s="133"/>
      <c r="W121" s="133"/>
      <c r="X121" s="133"/>
    </row>
    <row r="122" spans="1:24" s="139" customFormat="1" ht="15.75">
      <c r="A122" s="133"/>
      <c r="B122" s="133"/>
      <c r="C122" s="133"/>
      <c r="D122" s="133"/>
      <c r="E122" s="141"/>
      <c r="F122" s="143"/>
      <c r="G122" s="133"/>
      <c r="H122" s="133"/>
      <c r="I122" s="133"/>
      <c r="J122" s="133"/>
      <c r="K122" s="133"/>
      <c r="L122" s="136"/>
      <c r="M122" s="136"/>
      <c r="N122" s="136"/>
      <c r="O122" s="136"/>
      <c r="P122" s="136"/>
      <c r="Q122" s="136"/>
      <c r="R122" s="140"/>
      <c r="S122" s="133"/>
      <c r="T122" s="133"/>
      <c r="U122" s="133"/>
      <c r="V122" s="133"/>
      <c r="W122" s="133"/>
      <c r="X122" s="133"/>
    </row>
    <row r="123" spans="1:24" s="139" customFormat="1" ht="15.75">
      <c r="A123" s="133"/>
      <c r="B123" s="133"/>
      <c r="C123" s="133"/>
      <c r="D123" s="133"/>
      <c r="E123" s="141"/>
      <c r="F123" s="143"/>
      <c r="G123" s="133"/>
      <c r="H123" s="133"/>
      <c r="I123" s="133"/>
      <c r="J123" s="133"/>
      <c r="K123" s="133"/>
      <c r="L123" s="144">
        <v>13</v>
      </c>
      <c r="M123" s="136"/>
      <c r="N123" s="136"/>
      <c r="O123" s="136"/>
      <c r="P123" s="136"/>
      <c r="Q123" s="136"/>
      <c r="R123" s="140"/>
      <c r="S123" s="133"/>
      <c r="T123" s="133"/>
      <c r="U123" s="133"/>
      <c r="V123" s="133"/>
      <c r="W123" s="133"/>
      <c r="X123" s="133"/>
    </row>
    <row r="124" spans="1:24" s="139" customFormat="1" ht="15.75">
      <c r="A124" s="133"/>
      <c r="B124" s="133"/>
      <c r="C124" s="133"/>
      <c r="D124" s="133"/>
      <c r="E124" s="141"/>
      <c r="F124" s="143"/>
      <c r="G124" s="133"/>
      <c r="H124" s="133"/>
      <c r="I124" s="133"/>
      <c r="J124" s="133"/>
      <c r="K124" s="133"/>
      <c r="L124" s="136"/>
      <c r="M124" s="136"/>
      <c r="N124" s="136"/>
      <c r="O124" s="136"/>
      <c r="P124" s="136"/>
      <c r="Q124" s="136"/>
      <c r="R124" s="140"/>
      <c r="S124" s="133"/>
      <c r="T124" s="133"/>
      <c r="U124" s="133"/>
      <c r="V124" s="133"/>
      <c r="W124" s="133"/>
      <c r="X124" s="133"/>
    </row>
    <row r="125" spans="1:24" s="139" customFormat="1" ht="15.75">
      <c r="A125" s="133"/>
      <c r="B125" s="133"/>
      <c r="C125" s="133"/>
      <c r="D125" s="133"/>
      <c r="E125" s="141"/>
      <c r="F125" s="143"/>
      <c r="G125" s="133"/>
      <c r="H125" s="133"/>
      <c r="I125" s="133"/>
      <c r="J125" s="133"/>
      <c r="K125" s="133"/>
      <c r="L125" s="136"/>
      <c r="M125" s="136"/>
      <c r="N125" s="136"/>
      <c r="O125" s="136"/>
      <c r="P125" s="136"/>
      <c r="Q125" s="136"/>
      <c r="R125" s="140"/>
      <c r="S125" s="133"/>
      <c r="T125" s="133"/>
      <c r="U125" s="133"/>
      <c r="V125" s="133"/>
      <c r="W125" s="133"/>
      <c r="X125" s="133"/>
    </row>
    <row r="126" spans="1:24" s="139" customFormat="1" ht="15.75">
      <c r="A126" s="133"/>
      <c r="B126" s="133"/>
      <c r="C126" s="133"/>
      <c r="D126" s="133"/>
      <c r="E126" s="141"/>
      <c r="F126" s="143"/>
      <c r="G126" s="133"/>
      <c r="H126" s="133"/>
      <c r="I126" s="133"/>
      <c r="J126" s="133"/>
      <c r="K126" s="133"/>
      <c r="L126" s="136"/>
      <c r="M126" s="136"/>
      <c r="N126" s="136"/>
      <c r="O126" s="136"/>
      <c r="P126" s="136"/>
      <c r="Q126" s="136"/>
      <c r="R126" s="140"/>
      <c r="S126" s="133"/>
      <c r="T126" s="133"/>
      <c r="U126" s="133"/>
      <c r="V126" s="133"/>
      <c r="W126" s="133"/>
      <c r="X126" s="133"/>
    </row>
    <row r="127" spans="1:24" s="139" customFormat="1" ht="15.75">
      <c r="A127" s="133"/>
      <c r="B127" s="133"/>
      <c r="C127" s="133"/>
      <c r="D127" s="133"/>
      <c r="E127" s="141"/>
      <c r="F127" s="143"/>
      <c r="G127" s="133"/>
      <c r="H127" s="133"/>
      <c r="I127" s="133"/>
      <c r="J127" s="133"/>
      <c r="K127" s="133"/>
      <c r="L127" s="136"/>
      <c r="M127" s="136"/>
      <c r="N127" s="136"/>
      <c r="O127" s="136"/>
      <c r="P127" s="136"/>
      <c r="Q127" s="136"/>
      <c r="R127" s="140"/>
      <c r="S127" s="133"/>
      <c r="T127" s="133"/>
      <c r="U127" s="133"/>
      <c r="V127" s="133"/>
      <c r="W127" s="133"/>
      <c r="X127" s="133"/>
    </row>
    <row r="128" spans="1:24" s="139" customFormat="1" ht="15.75">
      <c r="A128" s="133"/>
      <c r="B128" s="133"/>
      <c r="C128" s="133"/>
      <c r="D128" s="133"/>
      <c r="E128" s="141"/>
      <c r="F128" s="143"/>
      <c r="G128" s="133"/>
      <c r="H128" s="133"/>
      <c r="I128" s="133"/>
      <c r="J128" s="133"/>
      <c r="K128" s="133"/>
      <c r="L128" s="136"/>
      <c r="M128" s="136"/>
      <c r="N128" s="136"/>
      <c r="O128" s="136"/>
      <c r="P128" s="136"/>
      <c r="Q128" s="136"/>
      <c r="R128" s="140"/>
      <c r="S128" s="133"/>
      <c r="T128" s="133"/>
      <c r="U128" s="133"/>
      <c r="V128" s="133"/>
      <c r="W128" s="133"/>
      <c r="X128" s="133"/>
    </row>
    <row r="129" spans="1:24" s="139" customFormat="1" ht="15.75">
      <c r="A129" s="133"/>
      <c r="B129" s="133"/>
      <c r="C129" s="133"/>
      <c r="D129" s="133"/>
      <c r="E129" s="141"/>
      <c r="F129" s="143"/>
      <c r="G129" s="133"/>
      <c r="H129" s="133"/>
      <c r="I129" s="133"/>
      <c r="J129" s="133"/>
      <c r="K129" s="133"/>
      <c r="L129" s="136"/>
      <c r="M129" s="136"/>
      <c r="N129" s="136"/>
      <c r="O129" s="136"/>
      <c r="P129" s="136"/>
      <c r="Q129" s="136"/>
      <c r="R129" s="140"/>
      <c r="S129" s="133"/>
      <c r="T129" s="133"/>
      <c r="U129" s="133"/>
      <c r="V129" s="133"/>
      <c r="W129" s="133"/>
      <c r="X129" s="133"/>
    </row>
    <row r="130" spans="1:24" s="139" customFormat="1" ht="15.75">
      <c r="A130" s="133"/>
      <c r="B130" s="133"/>
      <c r="C130" s="133"/>
      <c r="D130" s="133"/>
      <c r="E130" s="141"/>
      <c r="F130" s="143"/>
      <c r="G130" s="133"/>
      <c r="H130" s="133"/>
      <c r="I130" s="133"/>
      <c r="J130" s="133"/>
      <c r="K130" s="133"/>
      <c r="L130" s="136"/>
      <c r="M130" s="136"/>
      <c r="N130" s="136"/>
      <c r="O130" s="136"/>
      <c r="P130" s="136"/>
      <c r="Q130" s="136"/>
      <c r="R130" s="140"/>
      <c r="S130" s="133"/>
      <c r="T130" s="133"/>
      <c r="U130" s="133"/>
      <c r="V130" s="133"/>
      <c r="W130" s="133"/>
      <c r="X130" s="133"/>
    </row>
    <row r="131" spans="1:24" s="139" customFormat="1" ht="15.75">
      <c r="A131" s="133"/>
      <c r="B131" s="133"/>
      <c r="C131" s="133"/>
      <c r="D131" s="133"/>
      <c r="E131" s="141"/>
      <c r="F131" s="143"/>
      <c r="G131" s="133"/>
      <c r="H131" s="133"/>
      <c r="I131" s="133"/>
      <c r="J131" s="133"/>
      <c r="K131" s="133"/>
      <c r="L131" s="144">
        <v>14</v>
      </c>
      <c r="M131" s="136"/>
      <c r="N131" s="136"/>
      <c r="O131" s="136"/>
      <c r="P131" s="136"/>
      <c r="Q131" s="136"/>
      <c r="R131" s="140"/>
      <c r="S131" s="133"/>
      <c r="T131" s="133"/>
      <c r="U131" s="133"/>
      <c r="V131" s="133"/>
      <c r="W131" s="133"/>
      <c r="X131" s="133"/>
    </row>
    <row r="132" spans="1:24" s="139" customFormat="1" ht="15.75">
      <c r="A132" s="133"/>
      <c r="B132" s="133"/>
      <c r="C132" s="133"/>
      <c r="D132" s="133"/>
      <c r="E132" s="142">
        <v>8</v>
      </c>
      <c r="F132" s="143"/>
      <c r="G132" s="133"/>
      <c r="H132" s="133"/>
      <c r="I132" s="133"/>
      <c r="J132" s="133"/>
      <c r="K132" s="133"/>
      <c r="L132" s="136"/>
      <c r="M132" s="136"/>
      <c r="N132" s="136"/>
      <c r="O132" s="136"/>
      <c r="P132" s="136"/>
      <c r="Q132" s="136"/>
      <c r="R132" s="140"/>
      <c r="S132" s="133"/>
      <c r="T132" s="133"/>
      <c r="U132" s="133"/>
      <c r="V132" s="133"/>
      <c r="W132" s="133"/>
      <c r="X132" s="133"/>
    </row>
    <row r="133" spans="1:24" s="139" customFormat="1" ht="15.75">
      <c r="A133" s="133"/>
      <c r="B133" s="133"/>
      <c r="C133" s="133"/>
      <c r="D133" s="133"/>
      <c r="E133" s="141"/>
      <c r="F133" s="143"/>
      <c r="G133" s="133"/>
      <c r="H133" s="133"/>
      <c r="I133" s="133"/>
      <c r="J133" s="133"/>
      <c r="K133" s="133"/>
      <c r="L133" s="136"/>
      <c r="M133" s="136"/>
      <c r="N133" s="136"/>
      <c r="O133" s="136"/>
      <c r="P133" s="136"/>
      <c r="Q133" s="136"/>
      <c r="R133" s="140"/>
      <c r="S133" s="133"/>
      <c r="T133" s="133"/>
      <c r="U133" s="133"/>
      <c r="V133" s="133"/>
      <c r="W133" s="133"/>
      <c r="X133" s="133"/>
    </row>
    <row r="134" spans="1:24" s="139" customFormat="1" ht="15.75">
      <c r="A134" s="133"/>
      <c r="B134" s="133"/>
      <c r="C134" s="133"/>
      <c r="D134" s="133"/>
      <c r="E134" s="141"/>
      <c r="F134" s="143"/>
      <c r="G134" s="133"/>
      <c r="H134" s="133"/>
      <c r="I134" s="133"/>
      <c r="J134" s="133"/>
      <c r="K134" s="133"/>
      <c r="L134" s="136"/>
      <c r="M134" s="136"/>
      <c r="N134" s="136"/>
      <c r="O134" s="136"/>
      <c r="P134" s="136"/>
      <c r="Q134" s="136"/>
      <c r="R134" s="140"/>
      <c r="S134" s="133"/>
      <c r="T134" s="133"/>
      <c r="U134" s="133"/>
      <c r="V134" s="133"/>
      <c r="W134" s="133"/>
      <c r="X134" s="133"/>
    </row>
    <row r="135" spans="1:24" s="139" customFormat="1" ht="15.75">
      <c r="A135" s="133"/>
      <c r="B135" s="133"/>
      <c r="C135" s="133"/>
      <c r="D135" s="133"/>
      <c r="E135" s="141"/>
      <c r="F135" s="143"/>
      <c r="G135" s="133"/>
      <c r="H135" s="133"/>
      <c r="I135" s="133"/>
      <c r="J135" s="133"/>
      <c r="K135" s="133"/>
      <c r="L135" s="136"/>
      <c r="M135" s="136"/>
      <c r="N135" s="136"/>
      <c r="O135" s="136"/>
      <c r="P135" s="136"/>
      <c r="Q135" s="136"/>
      <c r="R135" s="140"/>
      <c r="S135" s="133"/>
      <c r="T135" s="133"/>
      <c r="U135" s="133"/>
      <c r="V135" s="133"/>
      <c r="W135" s="133"/>
      <c r="X135" s="133"/>
    </row>
    <row r="136" spans="1:24" s="139" customFormat="1" ht="15.75">
      <c r="A136" s="133"/>
      <c r="B136" s="133"/>
      <c r="C136" s="133"/>
      <c r="D136" s="133"/>
      <c r="E136" s="141"/>
      <c r="F136" s="143"/>
      <c r="G136" s="133"/>
      <c r="H136" s="133"/>
      <c r="I136" s="133"/>
      <c r="J136" s="133"/>
      <c r="K136" s="133"/>
      <c r="L136" s="136"/>
      <c r="M136" s="136"/>
      <c r="N136" s="136"/>
      <c r="O136" s="136"/>
      <c r="P136" s="136"/>
      <c r="Q136" s="136"/>
      <c r="R136" s="140"/>
      <c r="S136" s="133"/>
      <c r="T136" s="133"/>
      <c r="U136" s="133"/>
      <c r="V136" s="133"/>
      <c r="W136" s="133"/>
      <c r="X136" s="133"/>
    </row>
    <row r="137" spans="1:24" s="139" customFormat="1" ht="15.75">
      <c r="A137" s="133"/>
      <c r="B137" s="133"/>
      <c r="C137" s="133"/>
      <c r="D137" s="133"/>
      <c r="E137" s="141"/>
      <c r="F137" s="143"/>
      <c r="G137" s="133"/>
      <c r="H137" s="133"/>
      <c r="I137" s="133"/>
      <c r="J137" s="133"/>
      <c r="K137" s="133"/>
      <c r="L137" s="136"/>
      <c r="M137" s="136"/>
      <c r="N137" s="136"/>
      <c r="O137" s="136"/>
      <c r="P137" s="136"/>
      <c r="Q137" s="136"/>
      <c r="R137" s="140"/>
      <c r="S137" s="133"/>
      <c r="T137" s="133"/>
      <c r="U137" s="133"/>
      <c r="V137" s="133"/>
      <c r="W137" s="133"/>
      <c r="X137" s="133"/>
    </row>
    <row r="138" spans="1:24" s="139" customFormat="1" ht="15.75">
      <c r="A138" s="133"/>
      <c r="B138" s="133"/>
      <c r="C138" s="133"/>
      <c r="D138" s="133"/>
      <c r="E138" s="141"/>
      <c r="F138" s="143"/>
      <c r="G138" s="133"/>
      <c r="H138" s="133"/>
      <c r="I138" s="133"/>
      <c r="J138" s="133"/>
      <c r="K138" s="133"/>
      <c r="L138" s="136"/>
      <c r="M138" s="136"/>
      <c r="N138" s="136"/>
      <c r="O138" s="136"/>
      <c r="P138" s="136"/>
      <c r="Q138" s="136"/>
      <c r="R138" s="140"/>
      <c r="S138" s="133"/>
      <c r="T138" s="133"/>
      <c r="U138" s="133"/>
      <c r="V138" s="133"/>
      <c r="W138" s="133"/>
      <c r="X138" s="133"/>
    </row>
    <row r="139" spans="1:24" s="139" customFormat="1" ht="15.75">
      <c r="A139" s="133"/>
      <c r="B139" s="133"/>
      <c r="C139" s="133"/>
      <c r="D139" s="133"/>
      <c r="E139" s="141"/>
      <c r="F139" s="143"/>
      <c r="G139" s="133"/>
      <c r="H139" s="133"/>
      <c r="I139" s="133"/>
      <c r="J139" s="133"/>
      <c r="K139" s="133"/>
      <c r="L139" s="144">
        <v>15</v>
      </c>
      <c r="M139" s="136"/>
      <c r="N139" s="136"/>
      <c r="O139" s="136"/>
      <c r="P139" s="136"/>
      <c r="Q139" s="136"/>
      <c r="R139" s="140"/>
      <c r="S139" s="133"/>
      <c r="T139" s="133"/>
      <c r="U139" s="133"/>
      <c r="V139" s="133"/>
      <c r="W139" s="133"/>
      <c r="X139" s="133"/>
    </row>
    <row r="140" spans="1:24" s="139" customFormat="1" ht="15.75">
      <c r="A140" s="133"/>
      <c r="B140" s="133"/>
      <c r="C140" s="133"/>
      <c r="D140" s="133"/>
      <c r="E140" s="141"/>
      <c r="F140" s="143"/>
      <c r="G140" s="133"/>
      <c r="H140" s="133"/>
      <c r="I140" s="133"/>
      <c r="J140" s="133"/>
      <c r="K140" s="133"/>
      <c r="L140" s="136"/>
      <c r="M140" s="136"/>
      <c r="N140" s="136"/>
      <c r="O140" s="136"/>
      <c r="P140" s="136"/>
      <c r="Q140" s="136"/>
      <c r="R140" s="140"/>
      <c r="S140" s="133"/>
      <c r="T140" s="133"/>
      <c r="U140" s="133"/>
      <c r="V140" s="133"/>
      <c r="W140" s="133"/>
      <c r="X140" s="133"/>
    </row>
    <row r="141" spans="1:24" s="139" customFormat="1" ht="15.75">
      <c r="A141" s="133"/>
      <c r="B141" s="133"/>
      <c r="C141" s="133"/>
      <c r="D141" s="133"/>
      <c r="E141" s="141"/>
      <c r="F141" s="143"/>
      <c r="G141" s="133"/>
      <c r="H141" s="133"/>
      <c r="I141" s="133"/>
      <c r="J141" s="133"/>
      <c r="K141" s="133"/>
      <c r="L141" s="136"/>
      <c r="M141" s="136"/>
      <c r="N141" s="136"/>
      <c r="O141" s="136"/>
      <c r="P141" s="136"/>
      <c r="Q141" s="136"/>
      <c r="R141" s="140"/>
      <c r="S141" s="133"/>
      <c r="T141" s="133"/>
      <c r="U141" s="133"/>
      <c r="V141" s="133"/>
      <c r="W141" s="133"/>
      <c r="X141" s="133"/>
    </row>
    <row r="142" spans="1:24" s="139" customFormat="1" ht="15.75">
      <c r="A142" s="133"/>
      <c r="B142" s="133"/>
      <c r="C142" s="133"/>
      <c r="D142" s="133"/>
      <c r="E142" s="141"/>
      <c r="F142" s="143"/>
      <c r="G142" s="133"/>
      <c r="H142" s="133"/>
      <c r="I142" s="133"/>
      <c r="J142" s="133"/>
      <c r="K142" s="133"/>
      <c r="L142" s="136"/>
      <c r="M142" s="136"/>
      <c r="N142" s="136"/>
      <c r="O142" s="136"/>
      <c r="P142" s="136"/>
      <c r="Q142" s="136"/>
      <c r="R142" s="140"/>
      <c r="S142" s="133"/>
      <c r="T142" s="133"/>
      <c r="U142" s="133"/>
      <c r="V142" s="133"/>
      <c r="W142" s="133"/>
      <c r="X142" s="133"/>
    </row>
    <row r="143" spans="1:24" s="139" customFormat="1" ht="15.75">
      <c r="A143" s="133"/>
      <c r="B143" s="133"/>
      <c r="C143" s="133"/>
      <c r="D143" s="133"/>
      <c r="E143" s="141"/>
      <c r="F143" s="143"/>
      <c r="G143" s="133"/>
      <c r="H143" s="133"/>
      <c r="I143" s="133"/>
      <c r="J143" s="133"/>
      <c r="K143" s="133"/>
      <c r="L143" s="136"/>
      <c r="M143" s="136"/>
      <c r="N143" s="136"/>
      <c r="O143" s="136"/>
      <c r="P143" s="136"/>
      <c r="Q143" s="136"/>
      <c r="R143" s="140"/>
      <c r="S143" s="133"/>
      <c r="T143" s="133"/>
      <c r="U143" s="133"/>
      <c r="V143" s="133"/>
      <c r="W143" s="133"/>
      <c r="X143" s="133"/>
    </row>
    <row r="144" spans="1:24" s="139" customFormat="1" ht="15.75">
      <c r="A144" s="133"/>
      <c r="B144" s="133"/>
      <c r="C144" s="133"/>
      <c r="D144" s="133"/>
      <c r="E144" s="141"/>
      <c r="F144" s="143"/>
      <c r="G144" s="133"/>
      <c r="H144" s="133"/>
      <c r="I144" s="133"/>
      <c r="J144" s="133"/>
      <c r="K144" s="133"/>
      <c r="L144" s="136"/>
      <c r="M144" s="136"/>
      <c r="N144" s="136"/>
      <c r="O144" s="136"/>
      <c r="P144" s="136"/>
      <c r="Q144" s="136"/>
      <c r="R144" s="140"/>
      <c r="S144" s="133"/>
      <c r="T144" s="133"/>
      <c r="U144" s="133"/>
      <c r="V144" s="133"/>
      <c r="W144" s="133"/>
      <c r="X144" s="133"/>
    </row>
    <row r="145" spans="1:24" s="139" customFormat="1" ht="15.75">
      <c r="A145" s="133"/>
      <c r="B145" s="133"/>
      <c r="C145" s="133"/>
      <c r="D145" s="133"/>
      <c r="E145" s="141"/>
      <c r="F145" s="143"/>
      <c r="G145" s="133"/>
      <c r="H145" s="133"/>
      <c r="I145" s="133"/>
      <c r="J145" s="133"/>
      <c r="K145" s="133"/>
      <c r="L145" s="136"/>
      <c r="M145" s="136"/>
      <c r="N145" s="136"/>
      <c r="O145" s="136"/>
      <c r="P145" s="136"/>
      <c r="Q145" s="136"/>
      <c r="R145" s="140"/>
      <c r="S145" s="133"/>
      <c r="T145" s="133"/>
      <c r="U145" s="133"/>
      <c r="V145" s="133"/>
      <c r="W145" s="133"/>
      <c r="X145" s="133"/>
    </row>
    <row r="146" spans="1:24" s="139" customFormat="1" ht="15.75">
      <c r="A146" s="133"/>
      <c r="B146" s="133"/>
      <c r="C146" s="133"/>
      <c r="D146" s="133"/>
      <c r="E146" s="141"/>
      <c r="F146" s="143"/>
      <c r="G146" s="133"/>
      <c r="H146" s="133"/>
      <c r="I146" s="133"/>
      <c r="J146" s="133"/>
      <c r="K146" s="133"/>
      <c r="L146" s="136"/>
      <c r="M146" s="136"/>
      <c r="N146" s="136"/>
      <c r="O146" s="136"/>
      <c r="P146" s="136"/>
      <c r="Q146" s="136"/>
      <c r="R146" s="140"/>
      <c r="S146" s="133"/>
      <c r="T146" s="133"/>
      <c r="U146" s="133"/>
      <c r="V146" s="133"/>
      <c r="W146" s="133"/>
      <c r="X146" s="133"/>
    </row>
    <row r="147" spans="1:24" s="139" customFormat="1" ht="15.75">
      <c r="A147" s="133"/>
      <c r="B147" s="133"/>
      <c r="C147" s="133"/>
      <c r="D147" s="133"/>
      <c r="E147" s="142">
        <v>9</v>
      </c>
      <c r="F147" s="143"/>
      <c r="G147" s="133"/>
      <c r="H147" s="133"/>
      <c r="I147" s="133"/>
      <c r="J147" s="133"/>
      <c r="K147" s="133"/>
      <c r="L147" s="136"/>
      <c r="M147" s="136"/>
      <c r="N147" s="136"/>
      <c r="O147" s="136"/>
      <c r="P147" s="136"/>
      <c r="Q147" s="136"/>
      <c r="R147" s="140"/>
      <c r="S147" s="133"/>
      <c r="T147" s="133"/>
      <c r="U147" s="133"/>
      <c r="V147" s="133"/>
      <c r="W147" s="133"/>
      <c r="X147" s="133"/>
    </row>
    <row r="148" spans="1:24" s="139" customFormat="1" ht="15.75">
      <c r="A148" s="133"/>
      <c r="B148" s="133"/>
      <c r="C148" s="133"/>
      <c r="D148" s="133"/>
      <c r="E148" s="141"/>
      <c r="F148" s="143"/>
      <c r="G148" s="133"/>
      <c r="H148" s="133"/>
      <c r="I148" s="133"/>
      <c r="J148" s="133"/>
      <c r="K148" s="133"/>
      <c r="L148" s="136"/>
      <c r="M148" s="136"/>
      <c r="N148" s="136"/>
      <c r="O148" s="136"/>
      <c r="P148" s="136"/>
      <c r="Q148" s="136"/>
      <c r="R148" s="140"/>
      <c r="S148" s="133"/>
      <c r="T148" s="133"/>
      <c r="U148" s="133"/>
      <c r="V148" s="133"/>
      <c r="W148" s="133"/>
      <c r="X148" s="133"/>
    </row>
    <row r="149" spans="1:24" s="139" customFormat="1" ht="15.75">
      <c r="A149" s="133"/>
      <c r="B149" s="133"/>
      <c r="C149" s="133"/>
      <c r="D149" s="133"/>
      <c r="E149" s="141"/>
      <c r="F149" s="143"/>
      <c r="G149" s="133"/>
      <c r="H149" s="133"/>
      <c r="I149" s="133"/>
      <c r="J149" s="133"/>
      <c r="K149" s="133"/>
      <c r="L149" s="136"/>
      <c r="M149" s="136"/>
      <c r="N149" s="136"/>
      <c r="O149" s="136"/>
      <c r="P149" s="136"/>
      <c r="Q149" s="136"/>
      <c r="R149" s="140"/>
      <c r="S149" s="133"/>
      <c r="T149" s="133"/>
      <c r="U149" s="133"/>
      <c r="V149" s="133"/>
      <c r="W149" s="133"/>
      <c r="X149" s="133"/>
    </row>
    <row r="150" spans="1:24" s="139" customFormat="1" ht="15.75">
      <c r="A150" s="133"/>
      <c r="B150" s="133"/>
      <c r="C150" s="133"/>
      <c r="D150" s="133"/>
      <c r="E150" s="141"/>
      <c r="F150" s="143"/>
      <c r="G150" s="133"/>
      <c r="H150" s="133"/>
      <c r="I150" s="133"/>
      <c r="J150" s="133"/>
      <c r="K150" s="133"/>
      <c r="L150" s="136"/>
      <c r="M150" s="136"/>
      <c r="N150" s="136"/>
      <c r="O150" s="136"/>
      <c r="P150" s="136"/>
      <c r="Q150" s="136"/>
      <c r="R150" s="140"/>
      <c r="S150" s="133"/>
      <c r="T150" s="133"/>
      <c r="U150" s="133"/>
      <c r="V150" s="133"/>
      <c r="W150" s="133"/>
      <c r="X150" s="133"/>
    </row>
    <row r="151" spans="1:24" s="139" customFormat="1" ht="15.75">
      <c r="A151" s="133"/>
      <c r="B151" s="133"/>
      <c r="C151" s="133"/>
      <c r="D151" s="133"/>
      <c r="E151" s="141"/>
      <c r="F151" s="143"/>
      <c r="G151" s="133"/>
      <c r="H151" s="133"/>
      <c r="I151" s="133"/>
      <c r="J151" s="133"/>
      <c r="K151" s="133"/>
      <c r="L151" s="136"/>
      <c r="M151" s="136"/>
      <c r="N151" s="136"/>
      <c r="O151" s="136"/>
      <c r="P151" s="136"/>
      <c r="Q151" s="136"/>
      <c r="R151" s="140"/>
      <c r="S151" s="133"/>
      <c r="T151" s="133"/>
      <c r="U151" s="133"/>
      <c r="V151" s="133"/>
      <c r="W151" s="133"/>
      <c r="X151" s="133"/>
    </row>
    <row r="152" spans="1:24" s="139" customFormat="1" ht="15.75">
      <c r="A152" s="133"/>
      <c r="B152" s="133"/>
      <c r="C152" s="133"/>
      <c r="D152" s="133"/>
      <c r="E152" s="141"/>
      <c r="F152" s="143"/>
      <c r="G152" s="133"/>
      <c r="H152" s="133"/>
      <c r="I152" s="133"/>
      <c r="J152" s="133"/>
      <c r="K152" s="133"/>
      <c r="L152" s="136"/>
      <c r="M152" s="136"/>
      <c r="N152" s="136"/>
      <c r="O152" s="136"/>
      <c r="P152" s="136"/>
      <c r="Q152" s="136"/>
      <c r="R152" s="140"/>
      <c r="S152" s="133"/>
      <c r="T152" s="133"/>
      <c r="U152" s="133"/>
      <c r="V152" s="133"/>
      <c r="W152" s="133"/>
      <c r="X152" s="133"/>
    </row>
    <row r="153" spans="1:24" s="139" customFormat="1" ht="15.75">
      <c r="A153" s="133"/>
      <c r="B153" s="133"/>
      <c r="C153" s="133"/>
      <c r="D153" s="133"/>
      <c r="E153" s="141"/>
      <c r="F153" s="143"/>
      <c r="G153" s="133"/>
      <c r="H153" s="133"/>
      <c r="I153" s="133"/>
      <c r="J153" s="133"/>
      <c r="K153" s="133"/>
      <c r="L153" s="136"/>
      <c r="M153" s="136"/>
      <c r="N153" s="136"/>
      <c r="O153" s="136"/>
      <c r="P153" s="136"/>
      <c r="Q153" s="136"/>
      <c r="R153" s="140"/>
      <c r="S153" s="133"/>
      <c r="T153" s="133"/>
      <c r="U153" s="133"/>
      <c r="V153" s="133"/>
      <c r="W153" s="133"/>
      <c r="X153" s="133"/>
    </row>
    <row r="154" spans="1:24" s="139" customFormat="1" ht="15.75">
      <c r="A154" s="133"/>
      <c r="B154" s="133"/>
      <c r="C154" s="133"/>
      <c r="D154" s="133"/>
      <c r="E154" s="141"/>
      <c r="F154" s="143"/>
      <c r="G154" s="133"/>
      <c r="H154" s="133"/>
      <c r="I154" s="133"/>
      <c r="J154" s="133"/>
      <c r="K154" s="133"/>
      <c r="L154" s="136"/>
      <c r="M154" s="136"/>
      <c r="N154" s="136"/>
      <c r="O154" s="136"/>
      <c r="P154" s="136"/>
      <c r="Q154" s="136"/>
      <c r="R154" s="140"/>
      <c r="S154" s="133"/>
      <c r="T154" s="133"/>
      <c r="U154" s="133"/>
      <c r="V154" s="133"/>
      <c r="W154" s="133"/>
      <c r="X154" s="133"/>
    </row>
    <row r="155" spans="1:24" s="139" customFormat="1" ht="15.75">
      <c r="A155" s="133"/>
      <c r="B155" s="133"/>
      <c r="C155" s="133"/>
      <c r="D155" s="133"/>
      <c r="E155" s="141"/>
      <c r="F155" s="143"/>
      <c r="G155" s="133"/>
      <c r="H155" s="133"/>
      <c r="I155" s="133"/>
      <c r="J155" s="133"/>
      <c r="K155" s="133"/>
      <c r="L155" s="136"/>
      <c r="M155" s="136"/>
      <c r="N155" s="136"/>
      <c r="O155" s="136"/>
      <c r="P155" s="136"/>
      <c r="Q155" s="136"/>
      <c r="R155" s="140"/>
      <c r="S155" s="133"/>
      <c r="T155" s="133"/>
      <c r="U155" s="133"/>
      <c r="V155" s="133"/>
      <c r="W155" s="133"/>
      <c r="X155" s="133"/>
    </row>
    <row r="156" spans="1:24" s="139" customFormat="1" ht="15.75">
      <c r="A156" s="133"/>
      <c r="B156" s="133"/>
      <c r="C156" s="133"/>
      <c r="D156" s="133"/>
      <c r="E156" s="141"/>
      <c r="F156" s="143"/>
      <c r="G156" s="133"/>
      <c r="H156" s="133"/>
      <c r="I156" s="133"/>
      <c r="J156" s="133"/>
      <c r="K156" s="133"/>
      <c r="L156" s="136"/>
      <c r="M156" s="136"/>
      <c r="N156" s="136"/>
      <c r="O156" s="136"/>
      <c r="P156" s="136"/>
      <c r="Q156" s="136"/>
      <c r="R156" s="140"/>
      <c r="S156" s="133"/>
      <c r="T156" s="133"/>
      <c r="U156" s="133"/>
      <c r="V156" s="133"/>
      <c r="W156" s="133"/>
      <c r="X156" s="133"/>
    </row>
    <row r="157" spans="1:24" s="139" customFormat="1" ht="15.75">
      <c r="A157" s="133"/>
      <c r="B157" s="133"/>
      <c r="C157" s="133"/>
      <c r="D157" s="133"/>
      <c r="E157" s="141"/>
      <c r="F157" s="143"/>
      <c r="G157" s="133"/>
      <c r="H157" s="133"/>
      <c r="I157" s="133"/>
      <c r="J157" s="133"/>
      <c r="K157" s="133"/>
      <c r="L157" s="136"/>
      <c r="M157" s="136"/>
      <c r="N157" s="136"/>
      <c r="O157" s="136"/>
      <c r="P157" s="136"/>
      <c r="Q157" s="136"/>
      <c r="R157" s="140"/>
      <c r="S157" s="133"/>
      <c r="T157" s="133"/>
      <c r="U157" s="133"/>
      <c r="V157" s="133"/>
      <c r="W157" s="133"/>
      <c r="X157" s="133"/>
    </row>
    <row r="158" spans="1:24" s="139" customFormat="1" ht="15.75">
      <c r="A158" s="133"/>
      <c r="B158" s="133"/>
      <c r="C158" s="133"/>
      <c r="D158" s="133"/>
      <c r="E158" s="141"/>
      <c r="F158" s="143"/>
      <c r="G158" s="133"/>
      <c r="H158" s="133"/>
      <c r="I158" s="133"/>
      <c r="J158" s="133"/>
      <c r="K158" s="133"/>
      <c r="L158" s="136"/>
      <c r="M158" s="136"/>
      <c r="N158" s="136"/>
      <c r="O158" s="136"/>
      <c r="P158" s="136"/>
      <c r="Q158" s="136"/>
      <c r="R158" s="140"/>
      <c r="S158" s="133"/>
      <c r="T158" s="133"/>
      <c r="U158" s="133"/>
      <c r="V158" s="133"/>
      <c r="W158" s="133"/>
      <c r="X158" s="133"/>
    </row>
    <row r="159" spans="1:24" s="139" customFormat="1" ht="15.75">
      <c r="A159" s="133"/>
      <c r="B159" s="133"/>
      <c r="C159" s="133"/>
      <c r="D159" s="133"/>
      <c r="E159" s="141"/>
      <c r="F159" s="143"/>
      <c r="G159" s="133"/>
      <c r="H159" s="133"/>
      <c r="I159" s="133"/>
      <c r="J159" s="133"/>
      <c r="K159" s="133"/>
      <c r="L159" s="136"/>
      <c r="M159" s="136"/>
      <c r="N159" s="136"/>
      <c r="O159" s="136"/>
      <c r="P159" s="136"/>
      <c r="Q159" s="136"/>
      <c r="R159" s="140"/>
      <c r="S159" s="133"/>
      <c r="T159" s="133"/>
      <c r="U159" s="133"/>
      <c r="V159" s="133"/>
      <c r="W159" s="133"/>
      <c r="X159" s="133"/>
    </row>
    <row r="160" spans="1:24" s="139" customFormat="1" ht="15.75">
      <c r="A160" s="133"/>
      <c r="B160" s="133"/>
      <c r="C160" s="133"/>
      <c r="D160" s="133"/>
      <c r="E160" s="141"/>
      <c r="F160" s="143"/>
      <c r="G160" s="133"/>
      <c r="H160" s="133"/>
      <c r="I160" s="133"/>
      <c r="J160" s="133"/>
      <c r="K160" s="133"/>
      <c r="L160" s="136"/>
      <c r="M160" s="136"/>
      <c r="N160" s="136"/>
      <c r="O160" s="136"/>
      <c r="P160" s="136"/>
      <c r="Q160" s="136"/>
      <c r="R160" s="140"/>
      <c r="S160" s="133"/>
      <c r="T160" s="133"/>
      <c r="U160" s="133"/>
      <c r="V160" s="133"/>
      <c r="W160" s="133"/>
      <c r="X160" s="133"/>
    </row>
    <row r="161" spans="1:24" s="139" customFormat="1" ht="15.75">
      <c r="A161" s="133"/>
      <c r="B161" s="133"/>
      <c r="C161" s="133"/>
      <c r="D161" s="133"/>
      <c r="E161" s="141"/>
      <c r="F161" s="143"/>
      <c r="G161" s="133"/>
      <c r="H161" s="133"/>
      <c r="I161" s="133"/>
      <c r="J161" s="133"/>
      <c r="K161" s="133"/>
      <c r="L161" s="136"/>
      <c r="M161" s="136"/>
      <c r="N161" s="136"/>
      <c r="O161" s="136"/>
      <c r="P161" s="136"/>
      <c r="Q161" s="136"/>
      <c r="R161" s="140"/>
      <c r="S161" s="133"/>
      <c r="T161" s="133"/>
      <c r="U161" s="133"/>
      <c r="V161" s="133"/>
      <c r="W161" s="133"/>
      <c r="X161" s="133"/>
    </row>
    <row r="162" spans="1:24" s="139" customFormat="1" ht="15.75">
      <c r="A162" s="133"/>
      <c r="B162" s="133"/>
      <c r="C162" s="133"/>
      <c r="D162" s="133"/>
      <c r="E162" s="142">
        <v>10</v>
      </c>
      <c r="F162" s="143"/>
      <c r="G162" s="133"/>
      <c r="H162" s="133"/>
      <c r="I162" s="133"/>
      <c r="J162" s="133"/>
      <c r="K162" s="133"/>
      <c r="L162" s="136"/>
      <c r="M162" s="136"/>
      <c r="N162" s="136"/>
      <c r="O162" s="136"/>
      <c r="P162" s="136"/>
      <c r="Q162" s="136"/>
      <c r="R162" s="140"/>
      <c r="S162" s="133"/>
      <c r="T162" s="133"/>
      <c r="U162" s="133"/>
      <c r="V162" s="133"/>
      <c r="W162" s="133"/>
      <c r="X162" s="133"/>
    </row>
    <row r="163" spans="1:24" s="139" customFormat="1" ht="15.75">
      <c r="A163" s="133"/>
      <c r="B163" s="133"/>
      <c r="C163" s="133"/>
      <c r="D163" s="133"/>
      <c r="E163" s="141"/>
      <c r="F163" s="143"/>
      <c r="G163" s="133"/>
      <c r="H163" s="133"/>
      <c r="I163" s="133"/>
      <c r="J163" s="133"/>
      <c r="K163" s="133"/>
      <c r="L163" s="136"/>
      <c r="M163" s="136"/>
      <c r="N163" s="136"/>
      <c r="O163" s="136"/>
      <c r="P163" s="136"/>
      <c r="Q163" s="136"/>
      <c r="R163" s="140"/>
      <c r="S163" s="133"/>
      <c r="T163" s="133"/>
      <c r="U163" s="133"/>
      <c r="V163" s="133"/>
      <c r="W163" s="133"/>
      <c r="X163" s="133"/>
    </row>
    <row r="164" spans="1:24" s="139" customFormat="1" ht="15.75">
      <c r="A164" s="133"/>
      <c r="B164" s="133"/>
      <c r="C164" s="133"/>
      <c r="D164" s="133"/>
      <c r="E164" s="141"/>
      <c r="F164" s="143"/>
      <c r="G164" s="133"/>
      <c r="H164" s="133"/>
      <c r="I164" s="133"/>
      <c r="J164" s="133"/>
      <c r="K164" s="133"/>
      <c r="L164" s="136"/>
      <c r="M164" s="136"/>
      <c r="N164" s="136"/>
      <c r="O164" s="136"/>
      <c r="P164" s="136"/>
      <c r="Q164" s="136"/>
      <c r="R164" s="140"/>
      <c r="S164" s="133"/>
      <c r="T164" s="133"/>
      <c r="U164" s="133"/>
      <c r="V164" s="133"/>
      <c r="W164" s="133"/>
      <c r="X164" s="133"/>
    </row>
    <row r="165" spans="1:24" s="139" customFormat="1" ht="15.75">
      <c r="A165" s="133"/>
      <c r="B165" s="133"/>
      <c r="C165" s="133"/>
      <c r="D165" s="133"/>
      <c r="E165" s="141"/>
      <c r="F165" s="143"/>
      <c r="G165" s="133"/>
      <c r="H165" s="133"/>
      <c r="I165" s="133"/>
      <c r="J165" s="133"/>
      <c r="K165" s="133"/>
      <c r="L165" s="136"/>
      <c r="M165" s="136"/>
      <c r="N165" s="136"/>
      <c r="O165" s="136"/>
      <c r="P165" s="136"/>
      <c r="Q165" s="136"/>
      <c r="R165" s="140"/>
      <c r="S165" s="133"/>
      <c r="T165" s="133"/>
      <c r="U165" s="133"/>
      <c r="V165" s="133"/>
      <c r="W165" s="133"/>
      <c r="X165" s="133"/>
    </row>
    <row r="166" spans="1:24" s="139" customFormat="1" ht="15.75">
      <c r="A166" s="133"/>
      <c r="B166" s="133"/>
      <c r="C166" s="133"/>
      <c r="D166" s="133"/>
      <c r="E166" s="141"/>
      <c r="F166" s="143"/>
      <c r="G166" s="133"/>
      <c r="H166" s="133"/>
      <c r="I166" s="133"/>
      <c r="J166" s="133"/>
      <c r="K166" s="133"/>
      <c r="L166" s="136"/>
      <c r="M166" s="136"/>
      <c r="N166" s="136"/>
      <c r="O166" s="136"/>
      <c r="P166" s="136"/>
      <c r="Q166" s="136"/>
      <c r="R166" s="140"/>
      <c r="S166" s="133"/>
      <c r="T166" s="133"/>
      <c r="U166" s="133"/>
      <c r="V166" s="133"/>
      <c r="W166" s="133"/>
      <c r="X166" s="133"/>
    </row>
    <row r="167" spans="1:24" s="139" customFormat="1" ht="15.75">
      <c r="A167" s="133"/>
      <c r="B167" s="133"/>
      <c r="C167" s="133"/>
      <c r="D167" s="133"/>
      <c r="E167" s="141"/>
      <c r="F167" s="143"/>
      <c r="G167" s="133"/>
      <c r="H167" s="133"/>
      <c r="I167" s="133"/>
      <c r="J167" s="133"/>
      <c r="K167" s="133"/>
      <c r="L167" s="136"/>
      <c r="M167" s="136"/>
      <c r="N167" s="136"/>
      <c r="O167" s="136"/>
      <c r="P167" s="136"/>
      <c r="Q167" s="136"/>
      <c r="R167" s="140"/>
      <c r="S167" s="133"/>
      <c r="T167" s="133"/>
      <c r="U167" s="133"/>
      <c r="V167" s="133"/>
      <c r="W167" s="133"/>
      <c r="X167" s="133"/>
    </row>
    <row r="168" spans="1:24" s="139" customFormat="1" ht="15.75">
      <c r="A168" s="133"/>
      <c r="B168" s="133"/>
      <c r="C168" s="133"/>
      <c r="D168" s="133"/>
      <c r="E168" s="141"/>
      <c r="F168" s="143"/>
      <c r="G168" s="133"/>
      <c r="H168" s="133"/>
      <c r="I168" s="133"/>
      <c r="J168" s="133"/>
      <c r="K168" s="133"/>
      <c r="L168" s="136"/>
      <c r="M168" s="136"/>
      <c r="N168" s="136"/>
      <c r="O168" s="136"/>
      <c r="P168" s="136"/>
      <c r="Q168" s="136"/>
      <c r="R168" s="140"/>
      <c r="S168" s="133"/>
      <c r="T168" s="133"/>
      <c r="U168" s="133"/>
      <c r="V168" s="133"/>
      <c r="W168" s="133"/>
      <c r="X168" s="133"/>
    </row>
    <row r="169" spans="1:24" s="139" customFormat="1" ht="15.75">
      <c r="A169" s="133"/>
      <c r="B169" s="133"/>
      <c r="C169" s="133"/>
      <c r="D169" s="133"/>
      <c r="E169" s="141"/>
      <c r="F169" s="143"/>
      <c r="G169" s="133"/>
      <c r="H169" s="133"/>
      <c r="I169" s="133"/>
      <c r="J169" s="133"/>
      <c r="K169" s="133"/>
      <c r="L169" s="136"/>
      <c r="M169" s="136"/>
      <c r="N169" s="136"/>
      <c r="O169" s="136"/>
      <c r="P169" s="136"/>
      <c r="Q169" s="136"/>
      <c r="R169" s="140"/>
      <c r="S169" s="133"/>
      <c r="T169" s="133"/>
      <c r="U169" s="133"/>
      <c r="V169" s="133"/>
      <c r="W169" s="133"/>
      <c r="X169" s="133"/>
    </row>
    <row r="170" spans="1:24" s="139" customFormat="1" ht="15.75">
      <c r="A170" s="133"/>
      <c r="B170" s="133"/>
      <c r="C170" s="133"/>
      <c r="D170" s="133"/>
      <c r="E170" s="141"/>
      <c r="F170" s="143"/>
      <c r="G170" s="133"/>
      <c r="H170" s="133"/>
      <c r="I170" s="133"/>
      <c r="J170" s="133"/>
      <c r="K170" s="133"/>
      <c r="L170" s="136"/>
      <c r="M170" s="136"/>
      <c r="N170" s="136"/>
      <c r="O170" s="136"/>
      <c r="P170" s="136"/>
      <c r="Q170" s="136"/>
      <c r="R170" s="140"/>
      <c r="S170" s="133"/>
      <c r="T170" s="133"/>
      <c r="U170" s="133"/>
      <c r="V170" s="133"/>
      <c r="W170" s="133"/>
      <c r="X170" s="133"/>
    </row>
    <row r="171" spans="1:24" s="139" customFormat="1" ht="15.75">
      <c r="A171" s="133"/>
      <c r="B171" s="133"/>
      <c r="C171" s="133"/>
      <c r="D171" s="133"/>
      <c r="E171" s="141"/>
      <c r="F171" s="143"/>
      <c r="G171" s="133"/>
      <c r="H171" s="133"/>
      <c r="I171" s="133"/>
      <c r="J171" s="133"/>
      <c r="K171" s="133"/>
      <c r="L171" s="136"/>
      <c r="M171" s="136"/>
      <c r="N171" s="136"/>
      <c r="O171" s="136"/>
      <c r="P171" s="136"/>
      <c r="Q171" s="136"/>
      <c r="R171" s="140"/>
      <c r="S171" s="133"/>
      <c r="T171" s="133"/>
      <c r="U171" s="133"/>
      <c r="V171" s="133"/>
      <c r="W171" s="133"/>
      <c r="X171" s="133"/>
    </row>
    <row r="172" spans="1:24" s="139" customFormat="1" ht="15.75">
      <c r="A172" s="133"/>
      <c r="B172" s="133"/>
      <c r="C172" s="133"/>
      <c r="D172" s="133"/>
      <c r="E172" s="141"/>
      <c r="F172" s="143"/>
      <c r="G172" s="133"/>
      <c r="H172" s="133"/>
      <c r="I172" s="133"/>
      <c r="J172" s="133"/>
      <c r="K172" s="133"/>
      <c r="L172" s="136"/>
      <c r="M172" s="136"/>
      <c r="N172" s="136"/>
      <c r="O172" s="136"/>
      <c r="P172" s="136"/>
      <c r="Q172" s="136"/>
      <c r="R172" s="140"/>
      <c r="S172" s="133"/>
      <c r="T172" s="133"/>
      <c r="U172" s="133"/>
      <c r="V172" s="133"/>
      <c r="W172" s="133"/>
      <c r="X172" s="133"/>
    </row>
    <row r="173" spans="1:24" s="139" customFormat="1" ht="15.75">
      <c r="A173" s="133"/>
      <c r="B173" s="133"/>
      <c r="C173" s="133"/>
      <c r="D173" s="133"/>
      <c r="E173" s="141"/>
      <c r="F173" s="143"/>
      <c r="G173" s="133"/>
      <c r="H173" s="133"/>
      <c r="I173" s="133"/>
      <c r="J173" s="133"/>
      <c r="K173" s="133"/>
      <c r="L173" s="136"/>
      <c r="M173" s="136"/>
      <c r="N173" s="136"/>
      <c r="O173" s="136"/>
      <c r="P173" s="136"/>
      <c r="Q173" s="136"/>
      <c r="R173" s="140"/>
      <c r="S173" s="133"/>
      <c r="T173" s="133"/>
      <c r="U173" s="133"/>
      <c r="V173" s="133"/>
      <c r="W173" s="133"/>
      <c r="X173" s="133"/>
    </row>
    <row r="174" spans="1:24" s="139" customFormat="1" ht="15.75">
      <c r="A174" s="133"/>
      <c r="B174" s="133"/>
      <c r="C174" s="133"/>
      <c r="D174" s="133"/>
      <c r="E174" s="141"/>
      <c r="F174" s="143"/>
      <c r="G174" s="133"/>
      <c r="H174" s="133"/>
      <c r="I174" s="133"/>
      <c r="J174" s="133"/>
      <c r="K174" s="133"/>
      <c r="L174" s="136"/>
      <c r="M174" s="136"/>
      <c r="N174" s="136"/>
      <c r="O174" s="136"/>
      <c r="P174" s="136"/>
      <c r="Q174" s="136"/>
      <c r="R174" s="140"/>
      <c r="S174" s="133"/>
      <c r="T174" s="133"/>
      <c r="U174" s="133"/>
      <c r="V174" s="133"/>
      <c r="W174" s="133"/>
      <c r="X174" s="133"/>
    </row>
    <row r="175" spans="1:24" s="139" customFormat="1" ht="15.75">
      <c r="A175" s="133"/>
      <c r="B175" s="133"/>
      <c r="C175" s="133"/>
      <c r="D175" s="133"/>
      <c r="E175" s="141"/>
      <c r="F175" s="143"/>
      <c r="G175" s="133"/>
      <c r="H175" s="133"/>
      <c r="I175" s="133"/>
      <c r="J175" s="133"/>
      <c r="K175" s="133"/>
      <c r="L175" s="136"/>
      <c r="M175" s="136"/>
      <c r="N175" s="136"/>
      <c r="O175" s="136"/>
      <c r="P175" s="136"/>
      <c r="Q175" s="136"/>
      <c r="R175" s="140"/>
      <c r="S175" s="133"/>
      <c r="T175" s="133"/>
      <c r="U175" s="133"/>
      <c r="V175" s="133"/>
      <c r="W175" s="133"/>
      <c r="X175" s="133"/>
    </row>
    <row r="176" spans="1:24" s="139" customFormat="1" ht="15.75">
      <c r="A176" s="133"/>
      <c r="B176" s="133"/>
      <c r="C176" s="133"/>
      <c r="D176" s="133"/>
      <c r="E176" s="141"/>
      <c r="F176" s="143"/>
      <c r="G176" s="133"/>
      <c r="H176" s="133"/>
      <c r="I176" s="133"/>
      <c r="J176" s="133"/>
      <c r="K176" s="133"/>
      <c r="L176" s="136"/>
      <c r="M176" s="136"/>
      <c r="N176" s="136"/>
      <c r="O176" s="136"/>
      <c r="P176" s="136"/>
      <c r="Q176" s="136"/>
      <c r="R176" s="140"/>
      <c r="S176" s="133"/>
      <c r="T176" s="133"/>
      <c r="U176" s="133"/>
      <c r="V176" s="133"/>
      <c r="W176" s="133"/>
      <c r="X176" s="133"/>
    </row>
    <row r="177" spans="1:24" s="139" customFormat="1" ht="15.75">
      <c r="A177" s="133"/>
      <c r="B177" s="133"/>
      <c r="C177" s="133"/>
      <c r="D177" s="133"/>
      <c r="E177" s="141"/>
      <c r="F177" s="133"/>
      <c r="G177" s="133"/>
      <c r="H177" s="133"/>
      <c r="I177" s="133"/>
      <c r="J177" s="133"/>
      <c r="K177" s="133"/>
      <c r="L177" s="136"/>
      <c r="M177" s="136"/>
      <c r="N177" s="136"/>
      <c r="O177" s="136"/>
      <c r="P177" s="136"/>
      <c r="Q177" s="136"/>
      <c r="R177" s="140"/>
      <c r="S177" s="133"/>
      <c r="T177" s="133"/>
      <c r="U177" s="133"/>
      <c r="V177" s="133"/>
      <c r="W177" s="133"/>
      <c r="X177" s="133"/>
    </row>
    <row r="178" spans="1:24" s="139" customFormat="1" ht="15.75">
      <c r="A178" s="133"/>
      <c r="B178" s="133"/>
      <c r="C178" s="133"/>
      <c r="D178" s="133"/>
      <c r="E178" s="141"/>
      <c r="F178" s="133"/>
      <c r="G178" s="133"/>
      <c r="H178" s="133"/>
      <c r="I178" s="133"/>
      <c r="J178" s="133"/>
      <c r="K178" s="133"/>
      <c r="L178" s="136"/>
      <c r="M178" s="136"/>
      <c r="N178" s="136"/>
      <c r="O178" s="136"/>
      <c r="P178" s="136"/>
      <c r="Q178" s="136"/>
      <c r="R178" s="140"/>
      <c r="S178" s="133"/>
      <c r="T178" s="133"/>
      <c r="U178" s="133"/>
      <c r="V178" s="133"/>
      <c r="W178" s="133"/>
      <c r="X178" s="133"/>
    </row>
    <row r="179" spans="1:24" s="139" customFormat="1" ht="15.75">
      <c r="A179" s="133"/>
      <c r="B179" s="133"/>
      <c r="C179" s="133"/>
      <c r="D179" s="133"/>
      <c r="E179" s="141"/>
      <c r="F179" s="133"/>
      <c r="G179" s="133"/>
      <c r="H179" s="133"/>
      <c r="I179" s="133"/>
      <c r="J179" s="133"/>
      <c r="K179" s="133"/>
      <c r="L179" s="136"/>
      <c r="M179" s="136"/>
      <c r="N179" s="136"/>
      <c r="O179" s="136"/>
      <c r="P179" s="136"/>
      <c r="Q179" s="136"/>
      <c r="R179" s="140"/>
      <c r="S179" s="133"/>
      <c r="T179" s="133"/>
      <c r="U179" s="133"/>
      <c r="V179" s="133"/>
      <c r="W179" s="133"/>
      <c r="X179" s="133"/>
    </row>
    <row r="180" spans="1:24" s="139" customFormat="1" ht="15.75">
      <c r="A180" s="133"/>
      <c r="B180" s="133"/>
      <c r="C180" s="133"/>
      <c r="D180" s="133"/>
      <c r="E180" s="141"/>
      <c r="F180" s="133"/>
      <c r="G180" s="133"/>
      <c r="H180" s="133"/>
      <c r="I180" s="133"/>
      <c r="J180" s="133"/>
      <c r="K180" s="133"/>
      <c r="L180" s="136"/>
      <c r="M180" s="136"/>
      <c r="N180" s="136"/>
      <c r="O180" s="136"/>
      <c r="P180" s="136"/>
      <c r="Q180" s="136"/>
      <c r="R180" s="140"/>
      <c r="S180" s="133"/>
      <c r="T180" s="133"/>
      <c r="U180" s="133"/>
      <c r="V180" s="133"/>
      <c r="W180" s="133"/>
      <c r="X180" s="133"/>
    </row>
    <row r="181" spans="1:24" s="139" customFormat="1" ht="15.75">
      <c r="A181" s="133"/>
      <c r="B181" s="133"/>
      <c r="C181" s="133"/>
      <c r="D181" s="133"/>
      <c r="E181" s="141"/>
      <c r="F181" s="133"/>
      <c r="G181" s="133"/>
      <c r="H181" s="133"/>
      <c r="I181" s="133"/>
      <c r="J181" s="133"/>
      <c r="K181" s="133"/>
      <c r="L181" s="136"/>
      <c r="M181" s="136"/>
      <c r="N181" s="136"/>
      <c r="O181" s="136"/>
      <c r="P181" s="136"/>
      <c r="Q181" s="136"/>
      <c r="R181" s="140"/>
      <c r="S181" s="133"/>
      <c r="T181" s="133"/>
      <c r="U181" s="133"/>
      <c r="V181" s="133"/>
      <c r="W181" s="133"/>
      <c r="X181" s="133"/>
    </row>
    <row r="182" spans="1:24" s="139" customFormat="1" ht="15.75">
      <c r="A182" s="133"/>
      <c r="B182" s="133"/>
      <c r="C182" s="133"/>
      <c r="D182" s="133"/>
      <c r="E182" s="141"/>
      <c r="F182" s="133"/>
      <c r="G182" s="133"/>
      <c r="H182" s="133"/>
      <c r="I182" s="133"/>
      <c r="J182" s="133"/>
      <c r="K182" s="133"/>
      <c r="L182" s="136"/>
      <c r="M182" s="136"/>
      <c r="N182" s="136"/>
      <c r="O182" s="136"/>
      <c r="P182" s="136"/>
      <c r="Q182" s="136"/>
      <c r="R182" s="140"/>
      <c r="S182" s="133"/>
      <c r="T182" s="133"/>
      <c r="U182" s="133"/>
      <c r="V182" s="133"/>
      <c r="W182" s="133"/>
      <c r="X182" s="133"/>
    </row>
    <row r="183" spans="1:24" s="139" customFormat="1" ht="15.75">
      <c r="A183" s="133"/>
      <c r="B183" s="133"/>
      <c r="C183" s="133"/>
      <c r="D183" s="133"/>
      <c r="E183" s="141"/>
      <c r="F183" s="133"/>
      <c r="G183" s="133"/>
      <c r="H183" s="133"/>
      <c r="I183" s="133"/>
      <c r="J183" s="133"/>
      <c r="K183" s="133"/>
      <c r="L183" s="136"/>
      <c r="M183" s="136"/>
      <c r="N183" s="136"/>
      <c r="O183" s="136"/>
      <c r="P183" s="136"/>
      <c r="Q183" s="136"/>
      <c r="R183" s="140"/>
      <c r="S183" s="133"/>
      <c r="T183" s="133"/>
      <c r="U183" s="133"/>
      <c r="V183" s="133"/>
      <c r="W183" s="133"/>
      <c r="X183" s="133"/>
    </row>
    <row r="184" spans="1:24" s="139" customFormat="1" ht="15.75">
      <c r="A184" s="133"/>
      <c r="B184" s="133"/>
      <c r="C184" s="133"/>
      <c r="D184" s="133"/>
      <c r="E184" s="141"/>
      <c r="F184" s="133"/>
      <c r="G184" s="133"/>
      <c r="H184" s="133"/>
      <c r="I184" s="133"/>
      <c r="J184" s="133"/>
      <c r="K184" s="133"/>
      <c r="L184" s="136"/>
      <c r="M184" s="136"/>
      <c r="N184" s="136"/>
      <c r="O184" s="136"/>
      <c r="P184" s="136"/>
      <c r="Q184" s="136"/>
      <c r="R184" s="140"/>
      <c r="S184" s="133"/>
      <c r="T184" s="133"/>
      <c r="U184" s="133"/>
      <c r="V184" s="133"/>
      <c r="W184" s="133"/>
      <c r="X184" s="133"/>
    </row>
    <row r="185" spans="1:24" s="139" customFormat="1" ht="15.75">
      <c r="A185" s="133"/>
      <c r="B185" s="133"/>
      <c r="C185" s="133"/>
      <c r="D185" s="133"/>
      <c r="E185" s="141"/>
      <c r="F185" s="133"/>
      <c r="G185" s="133"/>
      <c r="H185" s="133"/>
      <c r="I185" s="133"/>
      <c r="J185" s="133"/>
      <c r="K185" s="133"/>
      <c r="L185" s="136"/>
      <c r="M185" s="136"/>
      <c r="N185" s="136"/>
      <c r="O185" s="136"/>
      <c r="P185" s="136"/>
      <c r="Q185" s="136"/>
      <c r="R185" s="140"/>
      <c r="S185" s="133"/>
      <c r="T185" s="133"/>
      <c r="U185" s="133"/>
      <c r="V185" s="133"/>
      <c r="W185" s="133"/>
      <c r="X185" s="133"/>
    </row>
    <row r="186" spans="1:24" s="139" customFormat="1" ht="15.75">
      <c r="A186" s="133"/>
      <c r="B186" s="133"/>
      <c r="C186" s="133"/>
      <c r="D186" s="133"/>
      <c r="E186" s="141"/>
      <c r="F186" s="133"/>
      <c r="G186" s="133"/>
      <c r="H186" s="133"/>
      <c r="I186" s="133"/>
      <c r="J186" s="133"/>
      <c r="K186" s="133"/>
      <c r="L186" s="136"/>
      <c r="M186" s="136"/>
      <c r="N186" s="136"/>
      <c r="O186" s="136"/>
      <c r="P186" s="136"/>
      <c r="Q186" s="136"/>
      <c r="R186" s="140"/>
      <c r="S186" s="133"/>
      <c r="T186" s="133"/>
      <c r="U186" s="133"/>
      <c r="V186" s="133"/>
      <c r="W186" s="133"/>
      <c r="X186" s="133"/>
    </row>
    <row r="187" spans="1:24" s="139" customFormat="1" ht="15.75">
      <c r="A187" s="133"/>
      <c r="B187" s="133"/>
      <c r="C187" s="133"/>
      <c r="D187" s="133"/>
      <c r="E187" s="141"/>
      <c r="F187" s="133"/>
      <c r="G187" s="133"/>
      <c r="H187" s="133"/>
      <c r="I187" s="133"/>
      <c r="J187" s="133"/>
      <c r="K187" s="133"/>
      <c r="L187" s="136"/>
      <c r="M187" s="136"/>
      <c r="N187" s="136"/>
      <c r="O187" s="136"/>
      <c r="P187" s="136"/>
      <c r="Q187" s="136"/>
      <c r="R187" s="140"/>
      <c r="S187" s="133"/>
      <c r="T187" s="133"/>
      <c r="U187" s="133"/>
      <c r="V187" s="133"/>
      <c r="W187" s="133"/>
      <c r="X187" s="133"/>
    </row>
    <row r="188" spans="1:24" s="139" customFormat="1" ht="15.75">
      <c r="A188" s="133"/>
      <c r="B188" s="133"/>
      <c r="C188" s="133"/>
      <c r="D188" s="133"/>
      <c r="E188" s="141"/>
      <c r="F188" s="133"/>
      <c r="G188" s="133"/>
      <c r="H188" s="133"/>
      <c r="I188" s="133"/>
      <c r="J188" s="133"/>
      <c r="K188" s="133"/>
      <c r="L188" s="136"/>
      <c r="M188" s="136"/>
      <c r="N188" s="136"/>
      <c r="O188" s="136"/>
      <c r="P188" s="136"/>
      <c r="Q188" s="136"/>
      <c r="R188" s="140"/>
      <c r="S188" s="133"/>
      <c r="T188" s="133"/>
      <c r="U188" s="133"/>
      <c r="V188" s="133"/>
      <c r="W188" s="133"/>
      <c r="X188" s="133"/>
    </row>
    <row r="189" spans="1:24" s="139" customFormat="1" ht="15.75">
      <c r="A189" s="133"/>
      <c r="B189" s="133"/>
      <c r="C189" s="133"/>
      <c r="D189" s="133"/>
      <c r="E189" s="141"/>
      <c r="F189" s="133"/>
      <c r="G189" s="133"/>
      <c r="H189" s="133"/>
      <c r="I189" s="133"/>
      <c r="J189" s="133"/>
      <c r="K189" s="133"/>
      <c r="L189" s="136"/>
      <c r="M189" s="136"/>
      <c r="N189" s="136"/>
      <c r="O189" s="136"/>
      <c r="P189" s="136"/>
      <c r="Q189" s="136"/>
      <c r="R189" s="140"/>
      <c r="S189" s="133"/>
      <c r="T189" s="133"/>
      <c r="U189" s="133"/>
      <c r="V189" s="133"/>
      <c r="W189" s="133"/>
      <c r="X189" s="133"/>
    </row>
    <row r="190" spans="1:24" s="139" customFormat="1" ht="15.75">
      <c r="A190" s="133"/>
      <c r="B190" s="133"/>
      <c r="C190" s="133"/>
      <c r="D190" s="133"/>
      <c r="E190" s="141"/>
      <c r="F190" s="133"/>
      <c r="G190" s="133"/>
      <c r="H190" s="133"/>
      <c r="I190" s="133"/>
      <c r="J190" s="133"/>
      <c r="K190" s="133"/>
      <c r="L190" s="136"/>
      <c r="M190" s="136"/>
      <c r="N190" s="136"/>
      <c r="O190" s="136"/>
      <c r="P190" s="136"/>
      <c r="Q190" s="136"/>
      <c r="R190" s="140"/>
      <c r="S190" s="133"/>
      <c r="T190" s="133"/>
      <c r="U190" s="133"/>
      <c r="V190" s="133"/>
      <c r="W190" s="133"/>
      <c r="X190" s="133"/>
    </row>
    <row r="191" spans="1:24" s="139" customFormat="1" ht="15.75">
      <c r="A191" s="133"/>
      <c r="B191" s="133"/>
      <c r="C191" s="133"/>
      <c r="D191" s="133"/>
      <c r="E191" s="141"/>
      <c r="F191" s="133"/>
      <c r="G191" s="133"/>
      <c r="H191" s="133"/>
      <c r="I191" s="133"/>
      <c r="J191" s="133"/>
      <c r="K191" s="133"/>
      <c r="L191" s="136"/>
      <c r="M191" s="136"/>
      <c r="N191" s="136"/>
      <c r="O191" s="136"/>
      <c r="P191" s="136"/>
      <c r="Q191" s="136"/>
      <c r="R191" s="140"/>
      <c r="S191" s="133"/>
      <c r="T191" s="133"/>
      <c r="U191" s="133"/>
      <c r="V191" s="133"/>
      <c r="W191" s="133"/>
      <c r="X191" s="133"/>
    </row>
    <row r="192" spans="1:24" s="139" customFormat="1" ht="15.75">
      <c r="A192" s="133"/>
      <c r="B192" s="133"/>
      <c r="C192" s="133"/>
      <c r="D192" s="133"/>
      <c r="E192" s="141"/>
      <c r="F192" s="133"/>
      <c r="G192" s="133"/>
      <c r="H192" s="133"/>
      <c r="I192" s="133"/>
      <c r="J192" s="133"/>
      <c r="K192" s="133"/>
      <c r="L192" s="136"/>
      <c r="M192" s="136"/>
      <c r="N192" s="136"/>
      <c r="O192" s="136"/>
      <c r="P192" s="136"/>
      <c r="Q192" s="136"/>
      <c r="R192" s="140"/>
      <c r="S192" s="133"/>
      <c r="T192" s="133"/>
      <c r="U192" s="133"/>
      <c r="V192" s="133"/>
      <c r="W192" s="133"/>
      <c r="X192" s="133"/>
    </row>
    <row r="193" spans="1:24" s="139" customFormat="1" ht="15.75">
      <c r="A193" s="133"/>
      <c r="B193" s="133"/>
      <c r="C193" s="133"/>
      <c r="D193" s="133"/>
      <c r="E193" s="141"/>
      <c r="F193" s="133"/>
      <c r="G193" s="133"/>
      <c r="H193" s="133"/>
      <c r="I193" s="133"/>
      <c r="J193" s="133"/>
      <c r="K193" s="133"/>
      <c r="L193" s="136"/>
      <c r="M193" s="136"/>
      <c r="N193" s="136"/>
      <c r="O193" s="136"/>
      <c r="P193" s="136"/>
      <c r="Q193" s="136"/>
      <c r="R193" s="140"/>
      <c r="S193" s="133"/>
      <c r="T193" s="133"/>
      <c r="U193" s="133"/>
      <c r="V193" s="133"/>
      <c r="W193" s="133"/>
      <c r="X193" s="133"/>
    </row>
    <row r="194" spans="1:24" s="139" customFormat="1" ht="15.75">
      <c r="A194" s="133"/>
      <c r="B194" s="133"/>
      <c r="C194" s="133"/>
      <c r="D194" s="133"/>
      <c r="E194" s="141"/>
      <c r="F194" s="133"/>
      <c r="G194" s="133"/>
      <c r="H194" s="133"/>
      <c r="I194" s="133"/>
      <c r="J194" s="133"/>
      <c r="K194" s="133"/>
      <c r="L194" s="136"/>
      <c r="M194" s="136"/>
      <c r="N194" s="136"/>
      <c r="O194" s="136"/>
      <c r="P194" s="136"/>
      <c r="Q194" s="136"/>
      <c r="R194" s="140"/>
      <c r="S194" s="133"/>
      <c r="T194" s="133"/>
      <c r="U194" s="133"/>
      <c r="V194" s="133"/>
      <c r="W194" s="133"/>
      <c r="X194" s="133"/>
    </row>
    <row r="195" spans="1:24" s="139" customFormat="1" ht="15.75">
      <c r="A195" s="133"/>
      <c r="B195" s="133"/>
      <c r="C195" s="133"/>
      <c r="D195" s="133"/>
      <c r="E195" s="141"/>
      <c r="F195" s="133"/>
      <c r="G195" s="133"/>
      <c r="H195" s="133"/>
      <c r="I195" s="133"/>
      <c r="J195" s="133"/>
      <c r="K195" s="133"/>
      <c r="L195" s="136"/>
      <c r="M195" s="136"/>
      <c r="N195" s="136"/>
      <c r="O195" s="136"/>
      <c r="P195" s="136"/>
      <c r="Q195" s="136"/>
      <c r="R195" s="140"/>
      <c r="S195" s="133"/>
      <c r="T195" s="133"/>
      <c r="U195" s="133"/>
      <c r="V195" s="133"/>
      <c r="W195" s="133"/>
      <c r="X195" s="133"/>
    </row>
    <row r="196" spans="1:24" s="139" customFormat="1" ht="15.75">
      <c r="A196" s="133"/>
      <c r="B196" s="133"/>
      <c r="C196" s="133"/>
      <c r="D196" s="133"/>
      <c r="E196" s="141"/>
      <c r="F196" s="133"/>
      <c r="G196" s="133"/>
      <c r="H196" s="133"/>
      <c r="I196" s="133"/>
      <c r="J196" s="133"/>
      <c r="K196" s="133"/>
      <c r="L196" s="136"/>
      <c r="M196" s="136"/>
      <c r="N196" s="136"/>
      <c r="O196" s="136"/>
      <c r="P196" s="136"/>
      <c r="Q196" s="136"/>
      <c r="R196" s="140"/>
      <c r="S196" s="133"/>
      <c r="T196" s="133"/>
      <c r="U196" s="133"/>
      <c r="V196" s="133"/>
      <c r="W196" s="133"/>
      <c r="X196" s="133"/>
    </row>
    <row r="197" spans="1:24" s="139" customFormat="1" ht="15.75">
      <c r="A197" s="133"/>
      <c r="B197" s="133"/>
      <c r="C197" s="133"/>
      <c r="D197" s="133"/>
      <c r="E197" s="141"/>
      <c r="F197" s="133"/>
      <c r="G197" s="133"/>
      <c r="H197" s="133"/>
      <c r="I197" s="133"/>
      <c r="J197" s="133"/>
      <c r="K197" s="133"/>
      <c r="L197" s="136"/>
      <c r="M197" s="136"/>
      <c r="N197" s="136"/>
      <c r="O197" s="136"/>
      <c r="P197" s="136"/>
      <c r="Q197" s="136"/>
      <c r="R197" s="140"/>
      <c r="S197" s="133"/>
      <c r="T197" s="133"/>
      <c r="U197" s="133"/>
      <c r="V197" s="133"/>
      <c r="W197" s="133"/>
      <c r="X197" s="133"/>
    </row>
    <row r="198" spans="1:24" s="139" customFormat="1" ht="15.75">
      <c r="A198" s="133"/>
      <c r="B198" s="133"/>
      <c r="C198" s="133"/>
      <c r="D198" s="133"/>
      <c r="E198" s="141"/>
      <c r="F198" s="133"/>
      <c r="G198" s="133"/>
      <c r="H198" s="133"/>
      <c r="I198" s="133"/>
      <c r="J198" s="133"/>
      <c r="K198" s="133"/>
      <c r="L198" s="136"/>
      <c r="M198" s="136"/>
      <c r="N198" s="136"/>
      <c r="O198" s="136"/>
      <c r="P198" s="136"/>
      <c r="Q198" s="136"/>
      <c r="R198" s="140"/>
      <c r="S198" s="133"/>
      <c r="T198" s="133"/>
      <c r="U198" s="133"/>
      <c r="V198" s="133"/>
      <c r="W198" s="133"/>
      <c r="X198" s="133"/>
    </row>
    <row r="199" spans="1:24" s="139" customFormat="1" ht="15.75">
      <c r="A199" s="133"/>
      <c r="B199" s="133"/>
      <c r="C199" s="133"/>
      <c r="D199" s="133"/>
      <c r="E199" s="141"/>
      <c r="F199" s="133"/>
      <c r="G199" s="133"/>
      <c r="H199" s="133"/>
      <c r="I199" s="133"/>
      <c r="J199" s="133"/>
      <c r="K199" s="133"/>
      <c r="L199" s="136"/>
      <c r="M199" s="136"/>
      <c r="N199" s="136"/>
      <c r="O199" s="136"/>
      <c r="P199" s="136"/>
      <c r="Q199" s="136"/>
      <c r="R199" s="140"/>
      <c r="S199" s="133"/>
      <c r="T199" s="133"/>
      <c r="U199" s="133"/>
      <c r="V199" s="133"/>
      <c r="W199" s="133"/>
      <c r="X199" s="133"/>
    </row>
    <row r="200" spans="1:24" ht="15.75">
      <c r="A200" s="9"/>
      <c r="B200" s="9"/>
      <c r="C200" s="9"/>
      <c r="D200" s="9"/>
      <c r="E200" s="37"/>
      <c r="F200" s="9"/>
      <c r="G200" s="9"/>
      <c r="H200" s="9"/>
      <c r="I200" s="9"/>
      <c r="J200" s="9"/>
      <c r="K200" s="9"/>
      <c r="L200" s="12"/>
      <c r="M200" s="12"/>
      <c r="N200" s="12"/>
      <c r="O200" s="12"/>
      <c r="P200" s="12"/>
      <c r="Q200" s="12"/>
      <c r="S200" s="9"/>
      <c r="T200" s="9"/>
      <c r="U200" s="9"/>
      <c r="V200" s="9"/>
      <c r="W200" s="9"/>
      <c r="X200" s="9"/>
    </row>
    <row r="201" spans="1:24" ht="15.75">
      <c r="A201" s="9"/>
      <c r="B201" s="9"/>
      <c r="C201" s="9"/>
      <c r="D201" s="9"/>
      <c r="E201" s="37"/>
      <c r="F201" s="9"/>
      <c r="G201" s="9"/>
      <c r="H201" s="9"/>
      <c r="I201" s="9"/>
      <c r="J201" s="9"/>
      <c r="K201" s="9"/>
      <c r="L201" s="12"/>
      <c r="M201" s="12"/>
      <c r="N201" s="12"/>
      <c r="O201" s="12"/>
      <c r="P201" s="12"/>
      <c r="Q201" s="12"/>
      <c r="S201" s="9"/>
      <c r="T201" s="9"/>
      <c r="U201" s="9"/>
      <c r="V201" s="9"/>
      <c r="W201" s="9"/>
      <c r="X201" s="9"/>
    </row>
    <row r="202" spans="1:24" ht="15.75">
      <c r="A202" s="9"/>
      <c r="B202" s="9"/>
      <c r="C202" s="9"/>
      <c r="D202" s="9"/>
      <c r="E202" s="37"/>
      <c r="F202" s="9"/>
      <c r="G202" s="9"/>
      <c r="H202" s="9"/>
      <c r="I202" s="9"/>
      <c r="J202" s="9"/>
      <c r="K202" s="9"/>
      <c r="L202" s="12"/>
      <c r="M202" s="12"/>
      <c r="N202" s="12"/>
      <c r="O202" s="12"/>
      <c r="P202" s="12"/>
      <c r="Q202" s="12"/>
      <c r="S202" s="9"/>
      <c r="T202" s="9"/>
      <c r="U202" s="9"/>
      <c r="V202" s="9"/>
      <c r="W202" s="9"/>
      <c r="X202" s="9"/>
    </row>
    <row r="203" spans="1:24" ht="15.75">
      <c r="A203" s="9"/>
      <c r="B203" s="9"/>
      <c r="C203" s="9"/>
      <c r="D203" s="9"/>
      <c r="E203" s="37"/>
      <c r="F203" s="9"/>
      <c r="G203" s="9"/>
      <c r="H203" s="9"/>
      <c r="I203" s="9"/>
      <c r="J203" s="9"/>
      <c r="K203" s="9"/>
      <c r="L203" s="12"/>
      <c r="M203" s="12"/>
      <c r="N203" s="12"/>
      <c r="O203" s="12"/>
      <c r="P203" s="12"/>
      <c r="Q203" s="12"/>
      <c r="S203" s="9"/>
      <c r="T203" s="9"/>
      <c r="U203" s="9"/>
      <c r="V203" s="9"/>
      <c r="W203" s="9"/>
      <c r="X203" s="9"/>
    </row>
    <row r="204" spans="1:24" ht="15.75">
      <c r="A204" s="9"/>
      <c r="B204" s="9"/>
      <c r="C204" s="9"/>
      <c r="D204" s="9"/>
      <c r="E204" s="37"/>
      <c r="F204" s="9"/>
      <c r="G204" s="9"/>
      <c r="H204" s="9"/>
      <c r="I204" s="9"/>
      <c r="J204" s="9"/>
      <c r="K204" s="9"/>
      <c r="L204" s="12"/>
      <c r="M204" s="12"/>
      <c r="N204" s="12"/>
      <c r="O204" s="12"/>
      <c r="P204" s="12"/>
      <c r="Q204" s="12"/>
      <c r="S204" s="9"/>
      <c r="T204" s="9"/>
      <c r="U204" s="9"/>
      <c r="V204" s="9"/>
      <c r="W204" s="9"/>
      <c r="X204" s="9"/>
    </row>
    <row r="205" spans="1:24" ht="15.75">
      <c r="A205" s="9"/>
      <c r="B205" s="9"/>
      <c r="C205" s="9"/>
      <c r="D205" s="9"/>
      <c r="E205" s="37"/>
      <c r="F205" s="9"/>
      <c r="G205" s="9"/>
      <c r="H205" s="9"/>
      <c r="I205" s="9"/>
      <c r="J205" s="9"/>
      <c r="K205" s="9"/>
      <c r="L205" s="12"/>
      <c r="M205" s="12"/>
      <c r="N205" s="12"/>
      <c r="O205" s="12"/>
      <c r="P205" s="12"/>
      <c r="Q205" s="12"/>
      <c r="S205" s="9"/>
      <c r="T205" s="9"/>
      <c r="U205" s="9"/>
      <c r="V205" s="9"/>
      <c r="W205" s="9"/>
      <c r="X205" s="9"/>
    </row>
  </sheetData>
  <sheetProtection formatCells="0" formatColumns="0" formatRows="0"/>
  <mergeCells count="2">
    <mergeCell ref="G1:G2"/>
    <mergeCell ref="H1:J1"/>
  </mergeCells>
  <conditionalFormatting sqref="F3:F17">
    <cfRule type="cellIs" priority="1" dxfId="9" operator="equal" stopIfTrue="1">
      <formula>0</formula>
    </cfRule>
  </conditionalFormatting>
  <dataValidations count="2">
    <dataValidation type="list" showInputMessage="1" showErrorMessage="1" sqref="H2:J2">
      <formula1>$S$1:$S$28</formula1>
    </dataValidation>
    <dataValidation type="list" showInputMessage="1" showErrorMessage="1" sqref="H1:J1">
      <formula1>$S$1:$S$8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55"/>
  <sheetViews>
    <sheetView zoomScale="90" zoomScaleNormal="90" zoomScalePageLayoutView="0" workbookViewId="0" topLeftCell="A25">
      <selection activeCell="G45" sqref="G45:G49"/>
    </sheetView>
  </sheetViews>
  <sheetFormatPr defaultColWidth="9.140625" defaultRowHeight="15"/>
  <cols>
    <col min="1" max="2" width="1.421875" style="71" customWidth="1"/>
    <col min="3" max="3" width="2.8515625" style="71" customWidth="1"/>
    <col min="4" max="5" width="14.28125" style="71" customWidth="1"/>
    <col min="6" max="6" width="14.28125" style="97" customWidth="1"/>
    <col min="7" max="7" width="14.28125" style="95" customWidth="1"/>
    <col min="8" max="8" width="1.7109375" style="71" customWidth="1"/>
    <col min="9" max="9" width="2.8515625" style="71" customWidth="1"/>
    <col min="10" max="13" width="14.28125" style="71" customWidth="1"/>
    <col min="14" max="16384" width="9.140625" style="71" customWidth="1"/>
  </cols>
  <sheetData>
    <row r="1" ht="7.5" customHeight="1" thickBot="1"/>
    <row r="2" spans="3:13" ht="15" customHeight="1" thickBot="1" thickTop="1">
      <c r="C2" s="152" t="str">
        <f>IF(Головна!M3&lt;&gt;"",Головна!M3,"")</f>
        <v>ОЛФП Одесса - Мегаспорт</v>
      </c>
      <c r="D2" s="153"/>
      <c r="E2" s="153"/>
      <c r="F2" s="153"/>
      <c r="G2" s="154"/>
      <c r="I2" s="152" t="str">
        <f>IF(Головна!M4&lt;&gt;"",Головна!M4,"")</f>
        <v>Red Anfield - Милан</v>
      </c>
      <c r="J2" s="153"/>
      <c r="K2" s="153"/>
      <c r="L2" s="153"/>
      <c r="M2" s="154"/>
    </row>
    <row r="3" spans="3:13" ht="11.25" customHeight="1" thickBot="1" thickTop="1">
      <c r="C3" s="155">
        <v>1</v>
      </c>
      <c r="D3" s="120" t="s">
        <v>25</v>
      </c>
      <c r="E3" s="111"/>
      <c r="F3" s="102" t="s">
        <v>127</v>
      </c>
      <c r="G3" s="94"/>
      <c r="H3" s="73"/>
      <c r="I3" s="156">
        <v>1</v>
      </c>
      <c r="J3" s="120" t="s">
        <v>61</v>
      </c>
      <c r="K3" s="111"/>
      <c r="L3" s="102" t="s">
        <v>105</v>
      </c>
      <c r="M3" s="72"/>
    </row>
    <row r="4" spans="3:13" ht="11.25" customHeight="1" thickBot="1" thickTop="1">
      <c r="C4" s="155"/>
      <c r="D4" s="110"/>
      <c r="E4" s="119" t="s">
        <v>72</v>
      </c>
      <c r="F4" s="98"/>
      <c r="G4" s="103" t="s">
        <v>136</v>
      </c>
      <c r="H4" s="73"/>
      <c r="I4" s="156"/>
      <c r="J4" s="116"/>
      <c r="K4" s="119" t="s">
        <v>93</v>
      </c>
      <c r="L4" s="91"/>
      <c r="M4" s="103" t="s">
        <v>149</v>
      </c>
    </row>
    <row r="5" spans="3:13" ht="11.25" customHeight="1" thickBot="1" thickTop="1">
      <c r="C5" s="155">
        <v>2</v>
      </c>
      <c r="D5" s="109" t="s">
        <v>24</v>
      </c>
      <c r="E5" s="111"/>
      <c r="F5" s="102" t="s">
        <v>128</v>
      </c>
      <c r="G5" s="94"/>
      <c r="H5" s="73"/>
      <c r="I5" s="156">
        <v>2</v>
      </c>
      <c r="J5" s="115" t="s">
        <v>66</v>
      </c>
      <c r="K5" s="111"/>
      <c r="L5" s="102" t="s">
        <v>106</v>
      </c>
      <c r="M5" s="72"/>
    </row>
    <row r="6" spans="3:13" ht="11.25" customHeight="1" thickBot="1" thickTop="1">
      <c r="C6" s="155"/>
      <c r="D6" s="110"/>
      <c r="E6" s="113" t="s">
        <v>74</v>
      </c>
      <c r="F6" s="99"/>
      <c r="G6" s="103" t="s">
        <v>137</v>
      </c>
      <c r="H6" s="73"/>
      <c r="I6" s="156"/>
      <c r="J6" s="116"/>
      <c r="K6" s="112" t="s">
        <v>95</v>
      </c>
      <c r="L6" s="91"/>
      <c r="M6" s="103" t="s">
        <v>150</v>
      </c>
    </row>
    <row r="7" spans="3:13" ht="11.25" customHeight="1" thickBot="1" thickTop="1">
      <c r="C7" s="155">
        <v>3</v>
      </c>
      <c r="D7" s="109" t="s">
        <v>26</v>
      </c>
      <c r="E7" s="111"/>
      <c r="F7" s="129" t="s">
        <v>129</v>
      </c>
      <c r="G7" s="94"/>
      <c r="H7" s="73"/>
      <c r="I7" s="156">
        <v>3</v>
      </c>
      <c r="J7" s="115" t="s">
        <v>64</v>
      </c>
      <c r="K7" s="111"/>
      <c r="L7" s="102" t="s">
        <v>107</v>
      </c>
      <c r="M7" s="72"/>
    </row>
    <row r="8" spans="3:13" ht="11.25" customHeight="1" thickBot="1" thickTop="1">
      <c r="C8" s="155"/>
      <c r="D8" s="110"/>
      <c r="E8" s="112" t="s">
        <v>135</v>
      </c>
      <c r="F8" s="98"/>
      <c r="G8" s="103" t="s">
        <v>138</v>
      </c>
      <c r="H8" s="73"/>
      <c r="I8" s="156"/>
      <c r="J8" s="116"/>
      <c r="K8" s="112" t="s">
        <v>97</v>
      </c>
      <c r="L8" s="91"/>
      <c r="M8" s="103" t="s">
        <v>151</v>
      </c>
    </row>
    <row r="9" spans="3:13" ht="11.25" customHeight="1" thickBot="1" thickTop="1">
      <c r="C9" s="155">
        <v>4</v>
      </c>
      <c r="D9" s="109" t="s">
        <v>77</v>
      </c>
      <c r="E9" s="111"/>
      <c r="F9" s="102" t="s">
        <v>130</v>
      </c>
      <c r="G9" s="94"/>
      <c r="H9" s="73"/>
      <c r="I9" s="156">
        <v>4</v>
      </c>
      <c r="J9" s="115" t="s">
        <v>65</v>
      </c>
      <c r="K9" s="111"/>
      <c r="L9" s="102" t="s">
        <v>108</v>
      </c>
      <c r="M9" s="72"/>
    </row>
    <row r="10" spans="3:13" ht="11.25" customHeight="1" thickBot="1" thickTop="1">
      <c r="C10" s="155"/>
      <c r="D10" s="110"/>
      <c r="E10" s="112" t="s">
        <v>6</v>
      </c>
      <c r="F10" s="98"/>
      <c r="G10" s="103" t="s">
        <v>139</v>
      </c>
      <c r="H10" s="73"/>
      <c r="I10" s="156"/>
      <c r="J10" s="116"/>
      <c r="K10" s="112" t="s">
        <v>94</v>
      </c>
      <c r="L10" s="91"/>
      <c r="M10" s="103" t="s">
        <v>152</v>
      </c>
    </row>
    <row r="11" spans="3:13" ht="11.25" customHeight="1" thickBot="1" thickTop="1">
      <c r="C11" s="155">
        <v>5</v>
      </c>
      <c r="D11" s="109" t="s">
        <v>78</v>
      </c>
      <c r="E11" s="111"/>
      <c r="F11" s="129" t="s">
        <v>131</v>
      </c>
      <c r="G11" s="94"/>
      <c r="H11" s="73"/>
      <c r="I11" s="156">
        <v>5</v>
      </c>
      <c r="J11" s="115" t="s">
        <v>62</v>
      </c>
      <c r="K11" s="111"/>
      <c r="L11" s="102" t="s">
        <v>109</v>
      </c>
      <c r="M11" s="72"/>
    </row>
    <row r="12" spans="3:13" ht="11.25" customHeight="1" thickBot="1" thickTop="1">
      <c r="C12" s="155"/>
      <c r="D12" s="110"/>
      <c r="E12" s="112" t="s">
        <v>17</v>
      </c>
      <c r="F12" s="98"/>
      <c r="G12" s="103" t="s">
        <v>140</v>
      </c>
      <c r="H12" s="73"/>
      <c r="I12" s="156"/>
      <c r="J12" s="116"/>
      <c r="K12" s="112" t="s">
        <v>103</v>
      </c>
      <c r="L12" s="91"/>
      <c r="M12" s="103" t="s">
        <v>153</v>
      </c>
    </row>
    <row r="13" spans="3:13" ht="11.25" customHeight="1" thickBot="1" thickTop="1">
      <c r="C13" s="155">
        <v>6</v>
      </c>
      <c r="D13" s="109" t="s">
        <v>23</v>
      </c>
      <c r="E13" s="111"/>
      <c r="F13" s="129" t="s">
        <v>132</v>
      </c>
      <c r="G13" s="94"/>
      <c r="H13" s="91"/>
      <c r="I13" s="156">
        <v>6</v>
      </c>
      <c r="J13" s="115" t="s">
        <v>20</v>
      </c>
      <c r="K13" s="111"/>
      <c r="L13" s="102" t="s">
        <v>110</v>
      </c>
      <c r="M13" s="72"/>
    </row>
    <row r="14" spans="3:13" ht="11.25" customHeight="1" thickBot="1" thickTop="1">
      <c r="C14" s="155"/>
      <c r="D14" s="110"/>
      <c r="E14" s="114" t="s">
        <v>70</v>
      </c>
      <c r="F14" s="100"/>
      <c r="G14" s="104" t="s">
        <v>141</v>
      </c>
      <c r="H14" s="93"/>
      <c r="I14" s="156"/>
      <c r="J14" s="117"/>
      <c r="K14" s="118" t="s">
        <v>99</v>
      </c>
      <c r="L14" s="105"/>
      <c r="M14" s="121" t="s">
        <v>154</v>
      </c>
    </row>
    <row r="15" spans="3:13" ht="3.75" customHeight="1" thickBot="1" thickTop="1">
      <c r="C15" s="74"/>
      <c r="D15" s="74"/>
      <c r="E15" s="73"/>
      <c r="F15" s="101"/>
      <c r="G15" s="96"/>
      <c r="H15" s="73"/>
      <c r="I15" s="75"/>
      <c r="J15" s="75"/>
      <c r="K15" s="73"/>
      <c r="L15" s="73"/>
      <c r="M15" s="73"/>
    </row>
    <row r="16" spans="3:13" ht="11.25" customHeight="1" thickBot="1" thickTop="1">
      <c r="C16" s="155">
        <v>1</v>
      </c>
      <c r="D16" s="120" t="s">
        <v>75</v>
      </c>
      <c r="E16" s="111"/>
      <c r="F16" s="102" t="s">
        <v>133</v>
      </c>
      <c r="G16" s="94"/>
      <c r="H16" s="73"/>
      <c r="I16" s="156">
        <v>1</v>
      </c>
      <c r="J16" s="120" t="s">
        <v>21</v>
      </c>
      <c r="K16" s="111"/>
      <c r="L16" s="102" t="s">
        <v>111</v>
      </c>
      <c r="M16" s="72"/>
    </row>
    <row r="17" spans="3:13" ht="11.25" customHeight="1" thickBot="1" thickTop="1">
      <c r="C17" s="155"/>
      <c r="D17" s="110"/>
      <c r="E17" s="119" t="s">
        <v>29</v>
      </c>
      <c r="F17" s="98"/>
      <c r="G17" s="103" t="s">
        <v>144</v>
      </c>
      <c r="H17" s="73"/>
      <c r="I17" s="156"/>
      <c r="J17" s="116"/>
      <c r="K17" s="119" t="s">
        <v>100</v>
      </c>
      <c r="L17" s="91"/>
      <c r="M17" s="103" t="s">
        <v>155</v>
      </c>
    </row>
    <row r="18" spans="3:13" ht="11.25" customHeight="1" thickBot="1" thickTop="1">
      <c r="C18" s="155">
        <v>2</v>
      </c>
      <c r="D18" s="109" t="s">
        <v>76</v>
      </c>
      <c r="E18" s="111"/>
      <c r="F18" s="102" t="s">
        <v>134</v>
      </c>
      <c r="G18" s="94"/>
      <c r="H18" s="73"/>
      <c r="I18" s="156">
        <v>2</v>
      </c>
      <c r="J18" s="115" t="s">
        <v>69</v>
      </c>
      <c r="K18" s="111"/>
      <c r="L18" s="102" t="s">
        <v>112</v>
      </c>
      <c r="M18" s="72"/>
    </row>
    <row r="19" spans="3:13" ht="11.25" customHeight="1" thickBot="1" thickTop="1">
      <c r="C19" s="155"/>
      <c r="D19" s="110"/>
      <c r="E19" s="112" t="s">
        <v>32</v>
      </c>
      <c r="F19" s="98"/>
      <c r="G19" s="103" t="s">
        <v>145</v>
      </c>
      <c r="H19" s="73"/>
      <c r="I19" s="156"/>
      <c r="J19" s="116"/>
      <c r="K19" s="112"/>
      <c r="L19" s="91"/>
      <c r="M19" s="103"/>
    </row>
    <row r="20" spans="3:13" ht="11.25" customHeight="1" thickBot="1" thickTop="1">
      <c r="C20" s="155">
        <v>3</v>
      </c>
      <c r="D20" s="109"/>
      <c r="E20" s="111"/>
      <c r="F20" s="102"/>
      <c r="G20" s="94"/>
      <c r="H20" s="73"/>
      <c r="I20" s="156">
        <v>3</v>
      </c>
      <c r="J20" s="115" t="s">
        <v>63</v>
      </c>
      <c r="K20" s="111"/>
      <c r="L20" s="102" t="s">
        <v>113</v>
      </c>
      <c r="M20" s="72"/>
    </row>
    <row r="21" spans="3:13" ht="11.25" customHeight="1" thickBot="1" thickTop="1">
      <c r="C21" s="155"/>
      <c r="D21" s="110"/>
      <c r="E21" s="112" t="s">
        <v>142</v>
      </c>
      <c r="F21" s="98"/>
      <c r="G21" s="103" t="s">
        <v>146</v>
      </c>
      <c r="H21" s="73"/>
      <c r="I21" s="156"/>
      <c r="J21" s="116"/>
      <c r="K21" s="112"/>
      <c r="L21" s="91"/>
      <c r="M21" s="103"/>
    </row>
    <row r="22" spans="3:13" ht="11.25" customHeight="1" thickBot="1" thickTop="1">
      <c r="C22" s="155">
        <v>4</v>
      </c>
      <c r="D22" s="109"/>
      <c r="E22" s="111"/>
      <c r="F22" s="102"/>
      <c r="G22" s="94"/>
      <c r="H22" s="73"/>
      <c r="I22" s="156">
        <v>4</v>
      </c>
      <c r="J22" s="115" t="s">
        <v>67</v>
      </c>
      <c r="K22" s="111"/>
      <c r="L22" s="102" t="s">
        <v>114</v>
      </c>
      <c r="M22" s="72"/>
    </row>
    <row r="23" spans="3:13" ht="11.25" customHeight="1" thickBot="1" thickTop="1">
      <c r="C23" s="155"/>
      <c r="D23" s="110"/>
      <c r="E23" s="112" t="s">
        <v>73</v>
      </c>
      <c r="F23" s="98"/>
      <c r="G23" s="103" t="s">
        <v>147</v>
      </c>
      <c r="H23" s="73"/>
      <c r="I23" s="156"/>
      <c r="J23" s="116"/>
      <c r="K23" s="112"/>
      <c r="L23" s="91"/>
      <c r="M23" s="103"/>
    </row>
    <row r="24" spans="3:13" ht="11.25" customHeight="1" thickBot="1" thickTop="1">
      <c r="C24" s="155">
        <v>5</v>
      </c>
      <c r="D24" s="109"/>
      <c r="E24" s="111"/>
      <c r="F24" s="102"/>
      <c r="G24" s="94"/>
      <c r="H24" s="73"/>
      <c r="I24" s="156">
        <v>5</v>
      </c>
      <c r="J24" s="115" t="s">
        <v>22</v>
      </c>
      <c r="K24" s="111"/>
      <c r="L24" s="102" t="s">
        <v>115</v>
      </c>
      <c r="M24" s="72"/>
    </row>
    <row r="25" spans="3:13" ht="11.25" customHeight="1" thickBot="1" thickTop="1">
      <c r="C25" s="155"/>
      <c r="D25" s="110"/>
      <c r="E25" s="112" t="s">
        <v>143</v>
      </c>
      <c r="F25" s="98"/>
      <c r="G25" s="103" t="s">
        <v>148</v>
      </c>
      <c r="H25" s="73"/>
      <c r="I25" s="156"/>
      <c r="J25" s="117"/>
      <c r="K25" s="112"/>
      <c r="L25" s="91"/>
      <c r="M25" s="103"/>
    </row>
    <row r="26" spans="3:13" ht="11.25" customHeight="1" thickBot="1" thickTop="1">
      <c r="C26" s="155">
        <v>6</v>
      </c>
      <c r="D26" s="109"/>
      <c r="E26" s="111"/>
      <c r="F26" s="102"/>
      <c r="G26" s="94"/>
      <c r="H26" s="91"/>
      <c r="I26" s="156">
        <v>6</v>
      </c>
      <c r="J26" s="115"/>
      <c r="K26" s="111"/>
      <c r="L26" s="102"/>
      <c r="M26" s="72"/>
    </row>
    <row r="27" spans="3:13" ht="11.25" customHeight="1" thickBot="1" thickTop="1">
      <c r="C27" s="155"/>
      <c r="D27" s="110"/>
      <c r="E27" s="114"/>
      <c r="F27" s="100"/>
      <c r="G27" s="104"/>
      <c r="H27" s="93"/>
      <c r="I27" s="156"/>
      <c r="J27" s="117"/>
      <c r="K27" s="114"/>
      <c r="L27" s="92"/>
      <c r="M27" s="104"/>
    </row>
    <row r="28" ht="15" thickTop="1"/>
    <row r="29" ht="15" thickBot="1"/>
    <row r="30" spans="3:13" ht="15" customHeight="1" thickBot="1" thickTop="1">
      <c r="C30" s="152" t="str">
        <f>IF(Головна!M5&lt;&gt;"",Головна!M5,"")</f>
        <v>АСП "Погоня" - 7-40</v>
      </c>
      <c r="D30" s="153"/>
      <c r="E30" s="153"/>
      <c r="F30" s="153"/>
      <c r="G30" s="154"/>
      <c r="I30" s="152">
        <f>IF(Головна!M6&lt;&gt;"",Головна!M6,"")</f>
        <v>0</v>
      </c>
      <c r="J30" s="153"/>
      <c r="K30" s="153"/>
      <c r="L30" s="153"/>
      <c r="M30" s="154"/>
    </row>
    <row r="31" spans="3:13" ht="11.25" customHeight="1" thickBot="1" thickTop="1">
      <c r="C31" s="155">
        <v>1</v>
      </c>
      <c r="D31" s="120" t="s">
        <v>18</v>
      </c>
      <c r="E31" s="106"/>
      <c r="F31" s="102" t="s">
        <v>117</v>
      </c>
      <c r="G31" s="94"/>
      <c r="H31" s="73"/>
      <c r="I31" s="156">
        <v>1</v>
      </c>
      <c r="J31" s="120"/>
      <c r="K31" s="106"/>
      <c r="L31" s="102"/>
      <c r="M31" s="72"/>
    </row>
    <row r="32" spans="3:13" ht="11.25" customHeight="1" thickBot="1" thickTop="1">
      <c r="C32" s="155"/>
      <c r="D32" s="107"/>
      <c r="E32" s="119" t="s">
        <v>104</v>
      </c>
      <c r="F32" s="98"/>
      <c r="G32" s="103" t="s">
        <v>156</v>
      </c>
      <c r="H32" s="73"/>
      <c r="I32" s="156"/>
      <c r="J32" s="108"/>
      <c r="K32" s="119"/>
      <c r="L32" s="91"/>
      <c r="M32" s="103"/>
    </row>
    <row r="33" spans="3:13" ht="11.25" customHeight="1" thickBot="1" thickTop="1">
      <c r="C33" s="155">
        <v>2</v>
      </c>
      <c r="D33" s="109" t="s">
        <v>116</v>
      </c>
      <c r="E33" s="106"/>
      <c r="F33" s="102" t="s">
        <v>118</v>
      </c>
      <c r="G33" s="94"/>
      <c r="H33" s="73"/>
      <c r="I33" s="156">
        <v>2</v>
      </c>
      <c r="J33" s="115"/>
      <c r="K33" s="106"/>
      <c r="L33" s="102"/>
      <c r="M33" s="72"/>
    </row>
    <row r="34" spans="3:13" ht="11.25" customHeight="1" thickBot="1" thickTop="1">
      <c r="C34" s="155"/>
      <c r="D34" s="107"/>
      <c r="E34" s="112" t="s">
        <v>86</v>
      </c>
      <c r="F34" s="98"/>
      <c r="G34" s="103" t="s">
        <v>157</v>
      </c>
      <c r="H34" s="73"/>
      <c r="I34" s="156"/>
      <c r="J34" s="108"/>
      <c r="K34" s="112"/>
      <c r="L34" s="91"/>
      <c r="M34" s="103"/>
    </row>
    <row r="35" spans="3:13" ht="11.25" customHeight="1" thickBot="1" thickTop="1">
      <c r="C35" s="155">
        <v>3</v>
      </c>
      <c r="D35" s="109" t="s">
        <v>12</v>
      </c>
      <c r="E35" s="106"/>
      <c r="F35" s="102" t="s">
        <v>119</v>
      </c>
      <c r="G35" s="94"/>
      <c r="H35" s="73"/>
      <c r="I35" s="156">
        <v>3</v>
      </c>
      <c r="J35" s="115"/>
      <c r="K35" s="106"/>
      <c r="L35" s="102"/>
      <c r="M35" s="72"/>
    </row>
    <row r="36" spans="3:13" ht="11.25" customHeight="1" thickBot="1" thickTop="1">
      <c r="C36" s="155"/>
      <c r="D36" s="107"/>
      <c r="E36" s="112" t="s">
        <v>91</v>
      </c>
      <c r="F36" s="98"/>
      <c r="G36" s="103" t="s">
        <v>158</v>
      </c>
      <c r="H36" s="73"/>
      <c r="I36" s="156"/>
      <c r="J36" s="108"/>
      <c r="K36" s="112"/>
      <c r="L36" s="91"/>
      <c r="M36" s="103"/>
    </row>
    <row r="37" spans="3:13" ht="11.25" customHeight="1" thickBot="1" thickTop="1">
      <c r="C37" s="155">
        <v>4</v>
      </c>
      <c r="D37" s="109" t="s">
        <v>79</v>
      </c>
      <c r="E37" s="106"/>
      <c r="F37" s="102" t="s">
        <v>120</v>
      </c>
      <c r="G37" s="94"/>
      <c r="H37" s="73"/>
      <c r="I37" s="156">
        <v>4</v>
      </c>
      <c r="J37" s="115"/>
      <c r="K37" s="106"/>
      <c r="L37" s="102"/>
      <c r="M37" s="72"/>
    </row>
    <row r="38" spans="3:13" ht="11.25" customHeight="1" thickBot="1" thickTop="1">
      <c r="C38" s="155"/>
      <c r="D38" s="107"/>
      <c r="E38" s="112" t="s">
        <v>88</v>
      </c>
      <c r="F38" s="98"/>
      <c r="G38" s="103" t="s">
        <v>159</v>
      </c>
      <c r="H38" s="73"/>
      <c r="I38" s="156"/>
      <c r="J38" s="108"/>
      <c r="K38" s="112"/>
      <c r="L38" s="91"/>
      <c r="M38" s="103"/>
    </row>
    <row r="39" spans="3:13" ht="11.25" customHeight="1" thickBot="1" thickTop="1">
      <c r="C39" s="155">
        <v>5</v>
      </c>
      <c r="D39" s="109" t="s">
        <v>34</v>
      </c>
      <c r="E39" s="106"/>
      <c r="F39" s="102" t="s">
        <v>121</v>
      </c>
      <c r="G39" s="94"/>
      <c r="H39" s="73"/>
      <c r="I39" s="156">
        <v>5</v>
      </c>
      <c r="J39" s="115"/>
      <c r="K39" s="106"/>
      <c r="L39" s="102"/>
      <c r="M39" s="72"/>
    </row>
    <row r="40" spans="3:13" ht="11.25" customHeight="1" thickBot="1" thickTop="1">
      <c r="C40" s="155"/>
      <c r="D40" s="107"/>
      <c r="E40" s="112" t="s">
        <v>83</v>
      </c>
      <c r="F40" s="98"/>
      <c r="G40" s="103" t="s">
        <v>160</v>
      </c>
      <c r="H40" s="73"/>
      <c r="I40" s="156"/>
      <c r="J40" s="108"/>
      <c r="K40" s="112"/>
      <c r="L40" s="91"/>
      <c r="M40" s="103"/>
    </row>
    <row r="41" spans="3:13" ht="11.25" customHeight="1" thickBot="1" thickTop="1">
      <c r="C41" s="155">
        <v>6</v>
      </c>
      <c r="D41" s="109" t="s">
        <v>13</v>
      </c>
      <c r="E41" s="106"/>
      <c r="F41" s="102" t="s">
        <v>122</v>
      </c>
      <c r="G41" s="94"/>
      <c r="H41" s="91"/>
      <c r="I41" s="156">
        <v>6</v>
      </c>
      <c r="J41" s="115"/>
      <c r="K41" s="106"/>
      <c r="L41" s="102"/>
      <c r="M41" s="72"/>
    </row>
    <row r="42" spans="3:13" ht="11.25" customHeight="1" thickBot="1" thickTop="1">
      <c r="C42" s="155"/>
      <c r="D42" s="107"/>
      <c r="E42" s="114" t="s">
        <v>90</v>
      </c>
      <c r="F42" s="100"/>
      <c r="G42" s="104" t="s">
        <v>161</v>
      </c>
      <c r="H42" s="93"/>
      <c r="I42" s="156"/>
      <c r="J42" s="108"/>
      <c r="K42" s="114"/>
      <c r="L42" s="92"/>
      <c r="M42" s="104"/>
    </row>
    <row r="43" spans="3:13" ht="3.75" customHeight="1" thickBot="1" thickTop="1">
      <c r="C43" s="74"/>
      <c r="D43" s="74"/>
      <c r="E43" s="73"/>
      <c r="F43" s="101"/>
      <c r="G43" s="96"/>
      <c r="H43" s="73"/>
      <c r="I43" s="75"/>
      <c r="J43" s="75"/>
      <c r="K43" s="73"/>
      <c r="L43" s="73"/>
      <c r="M43" s="73"/>
    </row>
    <row r="44" spans="3:13" ht="11.25" customHeight="1" thickBot="1" thickTop="1">
      <c r="C44" s="155">
        <v>1</v>
      </c>
      <c r="D44" s="120" t="s">
        <v>14</v>
      </c>
      <c r="E44" s="106"/>
      <c r="F44" s="102" t="s">
        <v>123</v>
      </c>
      <c r="G44" s="94"/>
      <c r="H44" s="73"/>
      <c r="I44" s="156">
        <v>1</v>
      </c>
      <c r="J44" s="115"/>
      <c r="K44" s="106"/>
      <c r="L44" s="102"/>
      <c r="M44" s="72"/>
    </row>
    <row r="45" spans="3:13" ht="11.25" customHeight="1" thickBot="1" thickTop="1">
      <c r="C45" s="155"/>
      <c r="D45" s="107"/>
      <c r="E45" s="119" t="s">
        <v>89</v>
      </c>
      <c r="F45" s="98"/>
      <c r="G45" s="103" t="s">
        <v>162</v>
      </c>
      <c r="H45" s="73"/>
      <c r="I45" s="156"/>
      <c r="J45" s="108"/>
      <c r="K45" s="112"/>
      <c r="L45" s="91"/>
      <c r="M45" s="103"/>
    </row>
    <row r="46" spans="3:13" ht="11.25" customHeight="1" thickBot="1" thickTop="1">
      <c r="C46" s="155">
        <v>2</v>
      </c>
      <c r="D46" s="109" t="s">
        <v>33</v>
      </c>
      <c r="E46" s="106"/>
      <c r="F46" s="102" t="s">
        <v>124</v>
      </c>
      <c r="G46" s="94"/>
      <c r="H46" s="73"/>
      <c r="I46" s="156">
        <v>2</v>
      </c>
      <c r="J46" s="115"/>
      <c r="K46" s="106"/>
      <c r="L46" s="102"/>
      <c r="M46" s="72"/>
    </row>
    <row r="47" spans="3:13" ht="11.25" customHeight="1" thickBot="1" thickTop="1">
      <c r="C47" s="155"/>
      <c r="D47" s="107"/>
      <c r="E47" s="112" t="s">
        <v>84</v>
      </c>
      <c r="F47" s="98"/>
      <c r="G47" s="103" t="s">
        <v>163</v>
      </c>
      <c r="H47" s="73"/>
      <c r="I47" s="156"/>
      <c r="J47" s="108"/>
      <c r="K47" s="112"/>
      <c r="L47" s="91"/>
      <c r="M47" s="103"/>
    </row>
    <row r="48" spans="3:13" ht="11.25" customHeight="1" thickBot="1" thickTop="1">
      <c r="C48" s="155">
        <v>3</v>
      </c>
      <c r="D48" s="109" t="s">
        <v>80</v>
      </c>
      <c r="E48" s="106"/>
      <c r="F48" s="102" t="s">
        <v>125</v>
      </c>
      <c r="G48" s="94"/>
      <c r="H48" s="73"/>
      <c r="I48" s="156">
        <v>3</v>
      </c>
      <c r="J48" s="115"/>
      <c r="K48" s="106"/>
      <c r="L48" s="102"/>
      <c r="M48" s="72"/>
    </row>
    <row r="49" spans="3:13" ht="11.25" customHeight="1" thickBot="1" thickTop="1">
      <c r="C49" s="155"/>
      <c r="D49" s="107"/>
      <c r="E49" s="112" t="s">
        <v>82</v>
      </c>
      <c r="F49" s="98"/>
      <c r="G49" s="103" t="s">
        <v>164</v>
      </c>
      <c r="H49" s="73"/>
      <c r="I49" s="156"/>
      <c r="J49" s="108"/>
      <c r="K49" s="112"/>
      <c r="L49" s="91"/>
      <c r="M49" s="103"/>
    </row>
    <row r="50" spans="3:13" ht="11.25" customHeight="1" thickBot="1" thickTop="1">
      <c r="C50" s="155">
        <v>4</v>
      </c>
      <c r="D50" s="109" t="s">
        <v>35</v>
      </c>
      <c r="E50" s="106"/>
      <c r="F50" s="102" t="s">
        <v>126</v>
      </c>
      <c r="G50" s="94"/>
      <c r="H50" s="73"/>
      <c r="I50" s="156">
        <v>4</v>
      </c>
      <c r="J50" s="115"/>
      <c r="K50" s="106"/>
      <c r="L50" s="102"/>
      <c r="M50" s="72"/>
    </row>
    <row r="51" spans="3:13" ht="11.25" customHeight="1" thickBot="1" thickTop="1">
      <c r="C51" s="155"/>
      <c r="D51" s="107"/>
      <c r="E51" s="112"/>
      <c r="F51" s="98"/>
      <c r="G51" s="103"/>
      <c r="H51" s="73"/>
      <c r="I51" s="156"/>
      <c r="J51" s="108"/>
      <c r="K51" s="112"/>
      <c r="L51" s="91"/>
      <c r="M51" s="103"/>
    </row>
    <row r="52" spans="3:13" ht="11.25" customHeight="1" thickBot="1" thickTop="1">
      <c r="C52" s="155">
        <v>5</v>
      </c>
      <c r="D52" s="109"/>
      <c r="E52" s="106"/>
      <c r="F52" s="102"/>
      <c r="G52" s="94"/>
      <c r="H52" s="73"/>
      <c r="I52" s="156">
        <v>5</v>
      </c>
      <c r="J52" s="115"/>
      <c r="K52" s="106"/>
      <c r="L52" s="102"/>
      <c r="M52" s="72"/>
    </row>
    <row r="53" spans="3:13" ht="11.25" customHeight="1" thickBot="1" thickTop="1">
      <c r="C53" s="155"/>
      <c r="D53" s="107"/>
      <c r="E53" s="112"/>
      <c r="F53" s="98"/>
      <c r="G53" s="103"/>
      <c r="H53" s="73"/>
      <c r="I53" s="156"/>
      <c r="J53" s="108"/>
      <c r="K53" s="112"/>
      <c r="L53" s="91"/>
      <c r="M53" s="103"/>
    </row>
    <row r="54" spans="3:13" ht="11.25" customHeight="1" thickBot="1" thickTop="1">
      <c r="C54" s="155">
        <v>6</v>
      </c>
      <c r="D54" s="109"/>
      <c r="E54" s="106"/>
      <c r="F54" s="102"/>
      <c r="G54" s="94"/>
      <c r="H54" s="91"/>
      <c r="I54" s="156">
        <v>6</v>
      </c>
      <c r="J54" s="115"/>
      <c r="K54" s="106"/>
      <c r="L54" s="102"/>
      <c r="M54" s="72"/>
    </row>
    <row r="55" spans="3:13" ht="11.25" customHeight="1" thickBot="1" thickTop="1">
      <c r="C55" s="155"/>
      <c r="D55" s="107"/>
      <c r="E55" s="114"/>
      <c r="F55" s="100"/>
      <c r="G55" s="104"/>
      <c r="H55" s="93"/>
      <c r="I55" s="156"/>
      <c r="J55" s="108"/>
      <c r="K55" s="114"/>
      <c r="L55" s="92"/>
      <c r="M55" s="104"/>
    </row>
    <row r="56" ht="15" thickTop="1"/>
  </sheetData>
  <sheetProtection/>
  <mergeCells count="52">
    <mergeCell ref="C52:C53"/>
    <mergeCell ref="I52:I53"/>
    <mergeCell ref="C54:C55"/>
    <mergeCell ref="I54:I55"/>
    <mergeCell ref="C46:C47"/>
    <mergeCell ref="I46:I47"/>
    <mergeCell ref="C48:C49"/>
    <mergeCell ref="I48:I49"/>
    <mergeCell ref="C50:C51"/>
    <mergeCell ref="I50:I51"/>
    <mergeCell ref="C44:C45"/>
    <mergeCell ref="I44:I45"/>
    <mergeCell ref="C37:C38"/>
    <mergeCell ref="I37:I38"/>
    <mergeCell ref="C39:C40"/>
    <mergeCell ref="I39:I40"/>
    <mergeCell ref="C41:C42"/>
    <mergeCell ref="I41:I42"/>
    <mergeCell ref="C31:C32"/>
    <mergeCell ref="I31:I32"/>
    <mergeCell ref="C33:C34"/>
    <mergeCell ref="I33:I34"/>
    <mergeCell ref="C35:C36"/>
    <mergeCell ref="I35:I36"/>
    <mergeCell ref="I20:I21"/>
    <mergeCell ref="I22:I23"/>
    <mergeCell ref="I24:I25"/>
    <mergeCell ref="I26:I27"/>
    <mergeCell ref="C30:G30"/>
    <mergeCell ref="I30:M30"/>
    <mergeCell ref="C26:C27"/>
    <mergeCell ref="C22:C23"/>
    <mergeCell ref="C24:C25"/>
    <mergeCell ref="C20:C21"/>
    <mergeCell ref="I13:I14"/>
    <mergeCell ref="I16:I17"/>
    <mergeCell ref="I18:I19"/>
    <mergeCell ref="I2:M2"/>
    <mergeCell ref="I3:I4"/>
    <mergeCell ref="I5:I6"/>
    <mergeCell ref="I7:I8"/>
    <mergeCell ref="I9:I10"/>
    <mergeCell ref="I11:I12"/>
    <mergeCell ref="C2:G2"/>
    <mergeCell ref="C16:C17"/>
    <mergeCell ref="C18:C19"/>
    <mergeCell ref="C3:C4"/>
    <mergeCell ref="C5:C6"/>
    <mergeCell ref="C7:C8"/>
    <mergeCell ref="C9:C10"/>
    <mergeCell ref="C11:C12"/>
    <mergeCell ref="C13:C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C29" sqref="C29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4" t="str">
        <f>IF(Головна!F3="","",Головна!F3)</f>
        <v>Палермо - Болонья</v>
      </c>
      <c r="F1" s="164"/>
      <c r="G1" s="164" t="str">
        <f>IF(Головна!F4="","",Головна!F4)</f>
        <v>Майнц - Герта</v>
      </c>
      <c r="H1" s="164"/>
      <c r="I1" s="164" t="str">
        <f>IF(Головна!F5="","",Головна!F5)</f>
        <v>Аугсбург - Кёльн</v>
      </c>
      <c r="J1" s="164"/>
      <c r="K1" s="164" t="str">
        <f>IF(Головна!F6="","",Головна!F6)</f>
        <v>Кристал Пэлас - Лестер</v>
      </c>
      <c r="L1" s="164"/>
      <c r="M1" s="164" t="str">
        <f>IF(Головна!F7="","",Головна!F7)</f>
        <v>Сандерленд - Вест Хэм</v>
      </c>
      <c r="N1" s="164"/>
      <c r="O1" s="164" t="str">
        <f>IF(Головна!F8="","",Головна!F8)</f>
        <v>Леганес - Эспаньол</v>
      </c>
      <c r="P1" s="164"/>
      <c r="Q1" s="164" t="str">
        <f>IF(Головна!F9="","",Головна!F9)</f>
        <v>Вест Бромвич - Ливерпуль</v>
      </c>
      <c r="R1" s="164"/>
      <c r="S1" s="164" t="str">
        <f>IF(Головна!F10="","",Головна!F10)</f>
        <v>Нант - Бордо</v>
      </c>
      <c r="T1" s="164"/>
      <c r="U1" s="164" t="str">
        <f>IF(Головна!F11="","",Головна!F11)</f>
        <v>Валенсия - Севилья</v>
      </c>
      <c r="V1" s="164"/>
      <c r="W1" s="164" t="str">
        <f>IF(Головна!F12="","",Головна!F12)</f>
        <v>Ман. Юнайтед - Челси</v>
      </c>
      <c r="X1" s="164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5">
        <v>1</v>
      </c>
      <c r="D3" s="44" t="str">
        <f>IF(Прогнози!D3="","",Прогнози!D3)</f>
        <v>Sana21</v>
      </c>
      <c r="E3" s="55">
        <f>((VALUE(MID(Прогнози!F3,1,1))))</f>
        <v>1</v>
      </c>
      <c r="F3" s="56">
        <f>((VALUE(MID(Прогнози!F3,2,1))))</f>
        <v>0</v>
      </c>
      <c r="G3" s="57">
        <f>((VALUE(MID(Прогнози!F3,3,1))))</f>
        <v>1</v>
      </c>
      <c r="H3" s="56">
        <f>((VALUE(MID(Прогнози!F3,4,1))))</f>
        <v>2</v>
      </c>
      <c r="I3" s="57">
        <f>((VALUE(MID(Прогнози!F3,5,1))))</f>
        <v>1</v>
      </c>
      <c r="J3" s="56">
        <f>((VALUE(MID(Прогнози!F3,6,1))))</f>
        <v>1</v>
      </c>
      <c r="K3" s="57">
        <f>((VALUE(MID(Прогнози!F3,7,1))))</f>
        <v>2</v>
      </c>
      <c r="L3" s="56">
        <f>((VALUE(MID(Прогнози!F3,8,1))))</f>
        <v>1</v>
      </c>
      <c r="M3" s="57">
        <f>((VALUE(MID(Прогнози!F3,9,1))))</f>
        <v>1</v>
      </c>
      <c r="N3" s="56">
        <f>((VALUE(MID(Прогнози!F3,10,1))))</f>
        <v>2</v>
      </c>
      <c r="O3" s="57">
        <f>((VALUE(MID(Прогнози!F3,11,1))))</f>
        <v>1</v>
      </c>
      <c r="P3" s="56">
        <f>((VALUE(MID(Прогнози!F3,12,1))))</f>
        <v>0</v>
      </c>
      <c r="Q3" s="57">
        <f>((VALUE(MID(Прогнози!F3,13,1))))</f>
        <v>1</v>
      </c>
      <c r="R3" s="56">
        <f>((VALUE(MID(Прогнози!F3,14,1))))</f>
        <v>2</v>
      </c>
      <c r="S3" s="57">
        <f>((VALUE(MID(Прогнози!F3,15,1))))</f>
        <v>1</v>
      </c>
      <c r="T3" s="56">
        <f>((VALUE(MID(Прогнози!F3,16,1))))</f>
        <v>1</v>
      </c>
      <c r="U3" s="57">
        <f>((VALUE(MID(Прогнози!F3,17,1))))</f>
        <v>2</v>
      </c>
      <c r="V3" s="56">
        <f>((VALUE(MID(Прогнози!F3,18,1))))</f>
        <v>1</v>
      </c>
      <c r="W3" s="57">
        <f>((VALUE(MID(Прогнози!F3,19,1))))</f>
        <v>1</v>
      </c>
      <c r="X3" s="56">
        <f>((VALUE(MID(Прогнози!F3,20,1))))</f>
        <v>1</v>
      </c>
      <c r="Z3" s="44">
        <f>CV3</f>
        <v>0</v>
      </c>
      <c r="AB3" s="47">
        <f>DF3</f>
        <v>0</v>
      </c>
      <c r="AD3" s="158" t="str">
        <f>IF(Головна!M3&lt;&gt;"",Головна!M3,"")</f>
        <v>ОЛФП Одесса - Мегаспорт</v>
      </c>
      <c r="AE3" s="159"/>
      <c r="AF3" s="159"/>
      <c r="AG3" s="159"/>
      <c r="AH3" s="159"/>
      <c r="AI3" s="160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5"/>
      <c r="D4" s="45" t="str">
        <f>IF(Прогнози!E4="","",Прогнози!E4)</f>
        <v>Razan</v>
      </c>
      <c r="E4" s="58">
        <f>((VALUE(MID(Прогнози!G4,1,1))))</f>
        <v>2</v>
      </c>
      <c r="F4" s="59">
        <f>((VALUE(MID(Прогнози!G4,2,1))))</f>
        <v>1</v>
      </c>
      <c r="G4" s="60">
        <f>((VALUE(MID(Прогнози!G4,3,1))))</f>
        <v>2</v>
      </c>
      <c r="H4" s="59">
        <f>((VALUE(MID(Прогнози!G4,4,1))))</f>
        <v>1</v>
      </c>
      <c r="I4" s="60">
        <f>((VALUE(MID(Прогнози!G4,5,1))))</f>
        <v>1</v>
      </c>
      <c r="J4" s="59">
        <f>((VALUE(MID(Прогнози!G4,6,1))))</f>
        <v>1</v>
      </c>
      <c r="K4" s="60">
        <f>((VALUE(MID(Прогнози!G4,7,1))))</f>
        <v>1</v>
      </c>
      <c r="L4" s="59">
        <f>((VALUE(MID(Прогнози!G4,8,1))))</f>
        <v>1</v>
      </c>
      <c r="M4" s="60">
        <f>((VALUE(MID(Прогнози!G4,9,1))))</f>
        <v>0</v>
      </c>
      <c r="N4" s="59">
        <f>((VALUE(MID(Прогнози!G4,10,1))))</f>
        <v>1</v>
      </c>
      <c r="O4" s="60">
        <f>((VALUE(MID(Прогнози!G4,11,1))))</f>
        <v>1</v>
      </c>
      <c r="P4" s="59">
        <f>((VALUE(MID(Прогнози!G4,12,1))))</f>
        <v>1</v>
      </c>
      <c r="Q4" s="60">
        <f>((VALUE(MID(Прогнози!G4,13,1))))</f>
        <v>1</v>
      </c>
      <c r="R4" s="59">
        <f>((VALUE(MID(Прогнози!G4,14,1))))</f>
        <v>2</v>
      </c>
      <c r="S4" s="60">
        <f>((VALUE(MID(Прогнози!G4,15,1))))</f>
        <v>1</v>
      </c>
      <c r="T4" s="59">
        <f>((VALUE(MID(Прогнози!G4,16,1))))</f>
        <v>0</v>
      </c>
      <c r="U4" s="60">
        <f>((VALUE(MID(Прогнози!G4,17,1))))</f>
        <v>1</v>
      </c>
      <c r="V4" s="59">
        <f>((VALUE(MID(Прогнози!G4,18,1))))</f>
        <v>2</v>
      </c>
      <c r="W4" s="60">
        <f>((VALUE(MID(Прогнози!G4,19,1))))</f>
        <v>1</v>
      </c>
      <c r="X4" s="59">
        <f>((VALUE(MID(Прогнози!G4,20,1))))</f>
        <v>1</v>
      </c>
      <c r="Z4" s="46">
        <f>CV4</f>
        <v>0</v>
      </c>
      <c r="AB4" s="49">
        <f>DF4</f>
        <v>0</v>
      </c>
      <c r="AD4" s="161"/>
      <c r="AE4" s="162"/>
      <c r="AF4" s="162"/>
      <c r="AG4" s="162"/>
      <c r="AH4" s="162"/>
      <c r="AI4" s="163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5">
        <v>2</v>
      </c>
      <c r="D5" s="44" t="str">
        <f>IF(Прогнози!D5="","",Прогнози!D5)</f>
        <v>Serginho</v>
      </c>
      <c r="E5" s="61">
        <f>((VALUE(MID(Прогнози!F5,1,1))))</f>
        <v>2</v>
      </c>
      <c r="F5" s="62">
        <f>((VALUE(MID(Прогнози!F5,2,1))))</f>
        <v>1</v>
      </c>
      <c r="G5" s="63">
        <f>((VALUE(MID(Прогнози!F5,3,1))))</f>
        <v>2</v>
      </c>
      <c r="H5" s="62">
        <f>((VALUE(MID(Прогнози!F5,4,1))))</f>
        <v>1</v>
      </c>
      <c r="I5" s="63">
        <f>((VALUE(MID(Прогнози!F5,5,1))))</f>
        <v>1</v>
      </c>
      <c r="J5" s="62">
        <f>((VALUE(MID(Прогнози!F5,6,1))))</f>
        <v>1</v>
      </c>
      <c r="K5" s="63">
        <f>((VALUE(MID(Прогнози!F5,7,1))))</f>
        <v>2</v>
      </c>
      <c r="L5" s="62">
        <f>((VALUE(MID(Прогнози!F5,8,1))))</f>
        <v>1</v>
      </c>
      <c r="M5" s="63">
        <f>((VALUE(MID(Прогнози!F5,9,1))))</f>
        <v>1</v>
      </c>
      <c r="N5" s="62">
        <f>((VALUE(MID(Прогнози!F5,10,1))))</f>
        <v>1</v>
      </c>
      <c r="O5" s="63">
        <f>((VALUE(MID(Прогнози!F5,11,1))))</f>
        <v>1</v>
      </c>
      <c r="P5" s="62">
        <f>((VALUE(MID(Прогнози!F5,12,1))))</f>
        <v>0</v>
      </c>
      <c r="Q5" s="63">
        <f>((VALUE(MID(Прогнози!F5,13,1))))</f>
        <v>1</v>
      </c>
      <c r="R5" s="62">
        <f>((VALUE(MID(Прогнози!F5,14,1))))</f>
        <v>2</v>
      </c>
      <c r="S5" s="63">
        <f>((VALUE(MID(Прогнози!F5,15,1))))</f>
        <v>1</v>
      </c>
      <c r="T5" s="62">
        <f>((VALUE(MID(Прогнози!F5,16,1))))</f>
        <v>0</v>
      </c>
      <c r="U5" s="63">
        <f>((VALUE(MID(Прогнози!F5,17,1))))</f>
        <v>0</v>
      </c>
      <c r="V5" s="62">
        <f>((VALUE(MID(Прогнози!F5,18,1))))</f>
        <v>0</v>
      </c>
      <c r="W5" s="63">
        <f>((VALUE(MID(Прогнози!F5,19,1))))</f>
        <v>1</v>
      </c>
      <c r="X5" s="62">
        <f>((VALUE(MID(Прогнози!F5,20,1))))</f>
        <v>1</v>
      </c>
      <c r="Z5" s="46">
        <f aca="true" t="shared" si="57" ref="Z5:Z14">CV5</f>
        <v>0</v>
      </c>
      <c r="AB5" s="49">
        <f aca="true" t="shared" si="58" ref="AB5:AB14">AB3+DF5</f>
        <v>0</v>
      </c>
      <c r="AD5" s="167">
        <f>(CV3+CV5+CV7+CV9+CV11+CV13)</f>
        <v>0</v>
      </c>
      <c r="AE5" s="165">
        <f>(DF3+DF5+DF7+DF9+DF11+DF13)</f>
        <v>0</v>
      </c>
      <c r="AF5" s="169" t="s">
        <v>0</v>
      </c>
      <c r="AG5" s="165">
        <f>(DF4+DF6+DF8+DF10+DF12+DF14)</f>
        <v>0</v>
      </c>
      <c r="AH5" s="171">
        <f>CV4+CV6+CV8+CV10+CV12+CV14</f>
        <v>0</v>
      </c>
      <c r="AI5" s="172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5"/>
      <c r="D6" s="45" t="str">
        <f>IF(Прогнози!E6="","",Прогнози!E6)</f>
        <v>Avalon</v>
      </c>
      <c r="E6" s="58">
        <f>((VALUE(MID(Прогнози!G6,1,1))))</f>
        <v>1</v>
      </c>
      <c r="F6" s="59">
        <f>((VALUE(MID(Прогнози!G6,2,1))))</f>
        <v>2</v>
      </c>
      <c r="G6" s="60">
        <f>((VALUE(MID(Прогнози!G6,3,1))))</f>
        <v>0</v>
      </c>
      <c r="H6" s="59">
        <f>((VALUE(MID(Прогнози!G6,4,1))))</f>
        <v>0</v>
      </c>
      <c r="I6" s="60">
        <f>((VALUE(MID(Прогнози!G6,5,1))))</f>
        <v>1</v>
      </c>
      <c r="J6" s="59">
        <f>((VALUE(MID(Прогнози!G6,6,1))))</f>
        <v>0</v>
      </c>
      <c r="K6" s="60">
        <f>((VALUE(MID(Прогнози!G6,7,1))))</f>
        <v>1</v>
      </c>
      <c r="L6" s="59">
        <f>((VALUE(MID(Прогнози!G6,8,1))))</f>
        <v>1</v>
      </c>
      <c r="M6" s="60">
        <f>((VALUE(MID(Прогнози!G6,9,1))))</f>
        <v>0</v>
      </c>
      <c r="N6" s="59">
        <f>((VALUE(MID(Прогнози!G6,10,1))))</f>
        <v>1</v>
      </c>
      <c r="O6" s="60">
        <f>((VALUE(MID(Прогнози!G6,11,1))))</f>
        <v>0</v>
      </c>
      <c r="P6" s="59">
        <f>((VALUE(MID(Прогнози!G6,12,1))))</f>
        <v>0</v>
      </c>
      <c r="Q6" s="60">
        <f>((VALUE(MID(Прогнози!G6,13,1))))</f>
        <v>0</v>
      </c>
      <c r="R6" s="59">
        <f>((VALUE(MID(Прогнози!G6,14,1))))</f>
        <v>1</v>
      </c>
      <c r="S6" s="60">
        <f>((VALUE(MID(Прогнози!G6,15,1))))</f>
        <v>0</v>
      </c>
      <c r="T6" s="59">
        <f>((VALUE(MID(Прогнози!G6,16,1))))</f>
        <v>2</v>
      </c>
      <c r="U6" s="60">
        <f>((VALUE(MID(Прогнози!G6,17,1))))</f>
        <v>0</v>
      </c>
      <c r="V6" s="59">
        <f>((VALUE(MID(Прогнози!G6,18,1))))</f>
        <v>2</v>
      </c>
      <c r="W6" s="60">
        <f>((VALUE(MID(Прогнози!G6,19,1))))</f>
        <v>1</v>
      </c>
      <c r="X6" s="59">
        <f>((VALUE(MID(Прогнози!G6,20,1))))</f>
        <v>1</v>
      </c>
      <c r="Z6" s="46">
        <f t="shared" si="57"/>
        <v>0</v>
      </c>
      <c r="AB6" s="49">
        <f t="shared" si="58"/>
        <v>0</v>
      </c>
      <c r="AD6" s="168"/>
      <c r="AE6" s="166"/>
      <c r="AF6" s="170"/>
      <c r="AG6" s="166"/>
      <c r="AH6" s="173"/>
      <c r="AI6" s="174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5">
        <v>3</v>
      </c>
      <c r="D7" s="44" t="str">
        <f>IF(Прогнози!D7="","",Прогнози!D7)</f>
        <v>Mishgan</v>
      </c>
      <c r="E7" s="61">
        <f>((VALUE(MID(Прогнози!F7,1,1))))</f>
        <v>0</v>
      </c>
      <c r="F7" s="62">
        <f>((VALUE(MID(Прогнози!F7,2,1))))</f>
        <v>1</v>
      </c>
      <c r="G7" s="63">
        <f>((VALUE(MID(Прогнози!F7,3,1))))</f>
        <v>1</v>
      </c>
      <c r="H7" s="62">
        <f>((VALUE(MID(Прогнози!F7,4,1))))</f>
        <v>1</v>
      </c>
      <c r="I7" s="63">
        <f>((VALUE(MID(Прогнози!F7,5,1))))</f>
        <v>1</v>
      </c>
      <c r="J7" s="62">
        <f>((VALUE(MID(Прогнози!F7,6,1))))</f>
        <v>1</v>
      </c>
      <c r="K7" s="63">
        <f>((VALUE(MID(Прогнози!F7,7,1))))</f>
        <v>2</v>
      </c>
      <c r="L7" s="62">
        <f>((VALUE(MID(Прогнози!F7,8,1))))</f>
        <v>1</v>
      </c>
      <c r="M7" s="63">
        <f>((VALUE(MID(Прогнози!F7,9,1))))</f>
        <v>0</v>
      </c>
      <c r="N7" s="62">
        <f>((VALUE(MID(Прогнози!F7,10,1))))</f>
        <v>1</v>
      </c>
      <c r="O7" s="63">
        <f>((VALUE(MID(Прогнози!F7,11,1))))</f>
        <v>1</v>
      </c>
      <c r="P7" s="62">
        <f>((VALUE(MID(Прогнози!F7,12,1))))</f>
        <v>1</v>
      </c>
      <c r="Q7" s="63">
        <f>((VALUE(MID(Прогнози!F7,13,1))))</f>
        <v>1</v>
      </c>
      <c r="R7" s="62">
        <f>((VALUE(MID(Прогнози!F7,14,1))))</f>
        <v>2</v>
      </c>
      <c r="S7" s="63">
        <f>((VALUE(MID(Прогнози!F7,15,1))))</f>
        <v>1</v>
      </c>
      <c r="T7" s="62">
        <f>((VALUE(MID(Прогнози!F7,16,1))))</f>
        <v>1</v>
      </c>
      <c r="U7" s="63">
        <f>((VALUE(MID(Прогнози!F7,17,1))))</f>
        <v>1</v>
      </c>
      <c r="V7" s="62">
        <f>((VALUE(MID(Прогнози!F7,18,1))))</f>
        <v>0</v>
      </c>
      <c r="W7" s="63">
        <f>((VALUE(MID(Прогнози!F7,19,1))))</f>
        <v>1</v>
      </c>
      <c r="X7" s="62">
        <f>((VALUE(MID(Прогнози!F7,20,1))))</f>
        <v>0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5"/>
      <c r="D8" s="45" t="str">
        <f>IF(Прогнози!E8="","",Прогнози!E8)</f>
        <v>сухОФрукт </v>
      </c>
      <c r="E8" s="58">
        <f>((VALUE(MID(Прогнози!G8,1,1))))</f>
        <v>1</v>
      </c>
      <c r="F8" s="59">
        <f>((VALUE(MID(Прогнози!G8,2,1))))</f>
        <v>2</v>
      </c>
      <c r="G8" s="60">
        <f>((VALUE(MID(Прогнози!G8,3,1))))</f>
        <v>1</v>
      </c>
      <c r="H8" s="59">
        <f>((VALUE(MID(Прогнози!G8,4,1))))</f>
        <v>1</v>
      </c>
      <c r="I8" s="60">
        <f>((VALUE(MID(Прогнози!G8,5,1))))</f>
        <v>2</v>
      </c>
      <c r="J8" s="59">
        <f>((VALUE(MID(Прогнози!G8,6,1))))</f>
        <v>1</v>
      </c>
      <c r="K8" s="60">
        <f>((VALUE(MID(Прогнози!G8,7,1))))</f>
        <v>1</v>
      </c>
      <c r="L8" s="59">
        <f>((VALUE(MID(Прогнози!G8,8,1))))</f>
        <v>0</v>
      </c>
      <c r="M8" s="60">
        <f>((VALUE(MID(Прогнози!G8,9,1))))</f>
        <v>1</v>
      </c>
      <c r="N8" s="59">
        <f>((VALUE(MID(Прогнози!G8,10,1))))</f>
        <v>2</v>
      </c>
      <c r="O8" s="60">
        <f>((VALUE(MID(Прогнози!G8,11,1))))</f>
        <v>1</v>
      </c>
      <c r="P8" s="59">
        <f>((VALUE(MID(Прогнози!G8,12,1))))</f>
        <v>1</v>
      </c>
      <c r="Q8" s="60">
        <f>((VALUE(MID(Прогнози!G8,13,1))))</f>
        <v>1</v>
      </c>
      <c r="R8" s="59">
        <f>((VALUE(MID(Прогнози!G8,14,1))))</f>
        <v>2</v>
      </c>
      <c r="S8" s="60">
        <f>((VALUE(MID(Прогнози!G8,15,1))))</f>
        <v>1</v>
      </c>
      <c r="T8" s="59">
        <f>((VALUE(MID(Прогнози!G8,16,1))))</f>
        <v>1</v>
      </c>
      <c r="U8" s="60">
        <f>((VALUE(MID(Прогнози!G8,17,1))))</f>
        <v>1</v>
      </c>
      <c r="V8" s="59">
        <f>((VALUE(MID(Прогнози!G8,18,1))))</f>
        <v>1</v>
      </c>
      <c r="W8" s="60">
        <f>((VALUE(MID(Прогнози!G8,19,1))))</f>
        <v>1</v>
      </c>
      <c r="X8" s="59">
        <f>((VALUE(MID(Прогнози!G8,20,1))))</f>
        <v>1</v>
      </c>
      <c r="Z8" s="46">
        <f t="shared" si="57"/>
        <v>0</v>
      </c>
      <c r="AB8" s="49">
        <f t="shared" si="58"/>
        <v>0</v>
      </c>
      <c r="AE8" s="157">
        <f>IF(Z3&gt;Z4,D3,IF(Z3&lt;Z4,D4,IF(Z3=Z4,"","")))</f>
      </c>
      <c r="AF8" s="157"/>
      <c r="AG8" s="157"/>
      <c r="AH8" s="50">
        <f>IF(AE8&lt;&gt;"",CONCATENATE(3,"'"),"")</f>
      </c>
      <c r="AI8" s="50">
        <f>IF(OR(DC3=2,DC4=2,DD3,DD4),CONCATENATE(45,"+","'"),"")</f>
      </c>
      <c r="AJ8" s="50">
        <f>IF(OR(DD3=3,DD4=3),CONCATENATE(67,"'"),"")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5">
        <v>4</v>
      </c>
      <c r="D9" s="44" t="str">
        <f>IF(Прогнози!D9="","",Прогнози!D9)</f>
        <v>Днепр</v>
      </c>
      <c r="E9" s="61">
        <f>((VALUE(MID(Прогнози!F9,1,1))))</f>
        <v>1</v>
      </c>
      <c r="F9" s="62">
        <f>((VALUE(MID(Прогнози!F9,2,1))))</f>
        <v>1</v>
      </c>
      <c r="G9" s="63">
        <f>((VALUE(MID(Прогнози!F9,3,1))))</f>
        <v>1</v>
      </c>
      <c r="H9" s="62">
        <f>((VALUE(MID(Прогнози!F9,4,1))))</f>
        <v>0</v>
      </c>
      <c r="I9" s="63">
        <f>((VALUE(MID(Прогнози!F9,5,1))))</f>
        <v>2</v>
      </c>
      <c r="J9" s="62">
        <f>((VALUE(MID(Прогнози!F9,6,1))))</f>
        <v>1</v>
      </c>
      <c r="K9" s="63">
        <f>((VALUE(MID(Прогнози!F9,7,1))))</f>
        <v>2</v>
      </c>
      <c r="L9" s="62">
        <f>((VALUE(MID(Прогнози!F9,8,1))))</f>
        <v>1</v>
      </c>
      <c r="M9" s="63">
        <f>((VALUE(MID(Прогнози!F9,9,1))))</f>
        <v>1</v>
      </c>
      <c r="N9" s="62">
        <f>((VALUE(MID(Прогнози!F9,10,1))))</f>
        <v>1</v>
      </c>
      <c r="O9" s="63">
        <f>((VALUE(MID(Прогнози!F9,11,1))))</f>
        <v>2</v>
      </c>
      <c r="P9" s="62">
        <f>((VALUE(MID(Прогнози!F9,12,1))))</f>
        <v>1</v>
      </c>
      <c r="Q9" s="63">
        <f>((VALUE(MID(Прогнози!F9,13,1))))</f>
        <v>1</v>
      </c>
      <c r="R9" s="62">
        <f>((VALUE(MID(Прогнози!F9,14,1))))</f>
        <v>2</v>
      </c>
      <c r="S9" s="63">
        <f>((VALUE(MID(Прогнози!F9,15,1))))</f>
        <v>1</v>
      </c>
      <c r="T9" s="62">
        <f>((VALUE(MID(Прогнози!F9,16,1))))</f>
        <v>1</v>
      </c>
      <c r="U9" s="63">
        <f>((VALUE(MID(Прогнози!F9,17,1))))</f>
        <v>1</v>
      </c>
      <c r="V9" s="62">
        <f>((VALUE(MID(Прогнози!F9,18,1))))</f>
        <v>1</v>
      </c>
      <c r="W9" s="63">
        <f>((VALUE(MID(Прогнози!F9,19,1))))</f>
        <v>0</v>
      </c>
      <c r="X9" s="62">
        <f>((VALUE(MID(Прогнози!F9,20,1))))</f>
        <v>0</v>
      </c>
      <c r="Z9" s="46">
        <f>CV9</f>
        <v>0</v>
      </c>
      <c r="AB9" s="49">
        <f t="shared" si="58"/>
        <v>0</v>
      </c>
      <c r="AD9" s="64"/>
      <c r="AE9" s="157">
        <f>IF(Z5&gt;Z6,D5,IF(Z5&lt;Z6,D6,IF(Z5=Z6,"","")))</f>
      </c>
      <c r="AF9" s="157"/>
      <c r="AG9" s="157"/>
      <c r="AH9" s="50">
        <f>IF(AE9&lt;&gt;"",CONCATENATE(15,"'"),"")</f>
      </c>
      <c r="AI9" s="50">
        <f>IF(OR(DC5=2,DC6=2,DD5,DD6),CONCATENATE(25,"'"),"")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5"/>
      <c r="D10" s="45" t="str">
        <f>IF(Прогнози!E10="","",Прогнози!E10)</f>
        <v>Oksi_f</v>
      </c>
      <c r="E10" s="58">
        <f>((VALUE(MID(Прогнози!G10,1,1))))</f>
        <v>1</v>
      </c>
      <c r="F10" s="59">
        <f>((VALUE(MID(Прогнози!G10,2,1))))</f>
        <v>1</v>
      </c>
      <c r="G10" s="60">
        <f>((VALUE(MID(Прогнози!G10,3,1))))</f>
        <v>2</v>
      </c>
      <c r="H10" s="59">
        <f>((VALUE(MID(Прогнози!G10,4,1))))</f>
        <v>1</v>
      </c>
      <c r="I10" s="60">
        <f>((VALUE(MID(Прогнози!G10,5,1))))</f>
        <v>2</v>
      </c>
      <c r="J10" s="59">
        <f>((VALUE(MID(Прогнози!G10,6,1))))</f>
        <v>1</v>
      </c>
      <c r="K10" s="60">
        <f>((VALUE(MID(Прогнози!G10,7,1))))</f>
        <v>1</v>
      </c>
      <c r="L10" s="59">
        <f>((VALUE(MID(Прогнози!G10,8,1))))</f>
        <v>0</v>
      </c>
      <c r="M10" s="60">
        <f>((VALUE(MID(Прогнози!G10,9,1))))</f>
        <v>1</v>
      </c>
      <c r="N10" s="59">
        <f>((VALUE(MID(Прогнози!G10,10,1))))</f>
        <v>1</v>
      </c>
      <c r="O10" s="60">
        <f>((VALUE(MID(Прогнози!G10,11,1))))</f>
        <v>2</v>
      </c>
      <c r="P10" s="59">
        <f>((VALUE(MID(Прогнози!G10,12,1))))</f>
        <v>0</v>
      </c>
      <c r="Q10" s="60">
        <f>((VALUE(MID(Прогнози!G10,13,1))))</f>
        <v>1</v>
      </c>
      <c r="R10" s="59">
        <f>((VALUE(MID(Прогнози!G10,14,1))))</f>
        <v>3</v>
      </c>
      <c r="S10" s="60">
        <f>((VALUE(MID(Прогнози!G10,15,1))))</f>
        <v>1</v>
      </c>
      <c r="T10" s="59">
        <f>((VALUE(MID(Прогнози!G10,16,1))))</f>
        <v>1</v>
      </c>
      <c r="U10" s="60">
        <f>((VALUE(MID(Прогнози!G10,17,1))))</f>
        <v>2</v>
      </c>
      <c r="V10" s="59">
        <f>((VALUE(MID(Прогнози!G10,18,1))))</f>
        <v>1</v>
      </c>
      <c r="W10" s="60">
        <f>((VALUE(MID(Прогнози!G10,19,1))))</f>
        <v>2</v>
      </c>
      <c r="X10" s="59">
        <f>((VALUE(MID(Прогнози!G10,20,1))))</f>
        <v>1</v>
      </c>
      <c r="Z10" s="46">
        <f t="shared" si="57"/>
        <v>0</v>
      </c>
      <c r="AB10" s="49">
        <f t="shared" si="58"/>
        <v>0</v>
      </c>
      <c r="AD10" s="64"/>
      <c r="AE10" s="157">
        <f>IF(Z7&gt;Z8,D7,IF(Z7&lt;Z8,D8,IF(Z7=Z8,"","")))</f>
      </c>
      <c r="AF10" s="157"/>
      <c r="AG10" s="157"/>
      <c r="AH10" s="50">
        <f>IF(AE10&lt;&gt;"",CONCATENATE(35,"'"),"")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5">
        <v>5</v>
      </c>
      <c r="D11" s="44" t="str">
        <f>IF(Прогнози!D11="","",Прогнози!D11)</f>
        <v>Chernomorets</v>
      </c>
      <c r="E11" s="61">
        <f>((VALUE(MID(Прогнози!F11,1,1))))</f>
        <v>0</v>
      </c>
      <c r="F11" s="62">
        <f>((VALUE(MID(Прогнози!F11,2,1))))</f>
        <v>1</v>
      </c>
      <c r="G11" s="63">
        <f>((VALUE(MID(Прогнози!F11,3,1))))</f>
        <v>0</v>
      </c>
      <c r="H11" s="62">
        <f>((VALUE(MID(Прогнози!F11,4,1))))</f>
        <v>1</v>
      </c>
      <c r="I11" s="63">
        <f>((VALUE(MID(Прогнози!F11,5,1))))</f>
        <v>0</v>
      </c>
      <c r="J11" s="62">
        <f>((VALUE(MID(Прогнози!F11,6,1))))</f>
        <v>1</v>
      </c>
      <c r="K11" s="63">
        <f>((VALUE(MID(Прогнози!F11,7,1))))</f>
        <v>2</v>
      </c>
      <c r="L11" s="62">
        <f>((VALUE(MID(Прогнози!F11,8,1))))</f>
        <v>0</v>
      </c>
      <c r="M11" s="63">
        <f>((VALUE(MID(Прогнози!F11,9,1))))</f>
        <v>1</v>
      </c>
      <c r="N11" s="62">
        <f>((VALUE(MID(Прогнози!F11,10,1))))</f>
        <v>2</v>
      </c>
      <c r="O11" s="63">
        <f>((VALUE(MID(Прогнози!F11,11,1))))</f>
        <v>1</v>
      </c>
      <c r="P11" s="62">
        <f>((VALUE(MID(Прогнози!F11,12,1))))</f>
        <v>0</v>
      </c>
      <c r="Q11" s="63">
        <f>((VALUE(MID(Прогнози!F11,13,1))))</f>
        <v>0</v>
      </c>
      <c r="R11" s="62">
        <f>((VALUE(MID(Прогнози!F11,14,1))))</f>
        <v>2</v>
      </c>
      <c r="S11" s="63">
        <f>((VALUE(MID(Прогнози!F11,15,1))))</f>
        <v>1</v>
      </c>
      <c r="T11" s="62">
        <f>((VALUE(MID(Прогнози!F11,16,1))))</f>
        <v>0</v>
      </c>
      <c r="U11" s="63">
        <f>((VALUE(MID(Прогнози!F11,17,1))))</f>
        <v>3</v>
      </c>
      <c r="V11" s="62">
        <f>((VALUE(MID(Прогнози!F11,18,1))))</f>
        <v>2</v>
      </c>
      <c r="W11" s="63">
        <f>((VALUE(MID(Прогнози!F11,19,1))))</f>
        <v>1</v>
      </c>
      <c r="X11" s="62">
        <f>((VALUE(MID(Прогнози!F11,20,1))))</f>
        <v>0</v>
      </c>
      <c r="Z11" s="46">
        <f t="shared" si="57"/>
        <v>0</v>
      </c>
      <c r="AB11" s="49">
        <f t="shared" si="58"/>
        <v>0</v>
      </c>
      <c r="AD11" s="64"/>
      <c r="AE11" s="157">
        <f>IF(Z9&gt;Z10,D9,IF(Z9&lt;Z10,D10,IF(Z9=Z10,"","")))</f>
      </c>
      <c r="AF11" s="157"/>
      <c r="AG11" s="157"/>
      <c r="AH11" s="50">
        <f>IF(AE11&lt;&gt;"",CONCATENATE(52,"'"),"")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5"/>
      <c r="D12" s="45" t="str">
        <f>IF(Прогнози!E12="","",Прогнози!E12)</f>
        <v>Accrington</v>
      </c>
      <c r="E12" s="58">
        <f>((VALUE(MID(Прогнози!G12,1,1))))</f>
        <v>1</v>
      </c>
      <c r="F12" s="59">
        <f>((VALUE(MID(Прогнози!G12,2,1))))</f>
        <v>1</v>
      </c>
      <c r="G12" s="60">
        <f>((VALUE(MID(Прогнози!G12,3,1))))</f>
        <v>2</v>
      </c>
      <c r="H12" s="59">
        <f>((VALUE(MID(Прогнози!G12,4,1))))</f>
        <v>1</v>
      </c>
      <c r="I12" s="60">
        <f>((VALUE(MID(Прогнози!G12,5,1))))</f>
        <v>1</v>
      </c>
      <c r="J12" s="59">
        <f>((VALUE(MID(Прогнози!G12,6,1))))</f>
        <v>0</v>
      </c>
      <c r="K12" s="60">
        <f>((VALUE(MID(Прогнози!G12,7,1))))</f>
        <v>1</v>
      </c>
      <c r="L12" s="59">
        <f>((VALUE(MID(Прогнози!G12,8,1))))</f>
        <v>1</v>
      </c>
      <c r="M12" s="60">
        <f>((VALUE(MID(Прогнози!G12,9,1))))</f>
        <v>1</v>
      </c>
      <c r="N12" s="59">
        <f>((VALUE(MID(Прогнози!G12,10,1))))</f>
        <v>2</v>
      </c>
      <c r="O12" s="60">
        <f>((VALUE(MID(Прогнози!G12,11,1))))</f>
        <v>1</v>
      </c>
      <c r="P12" s="59">
        <f>((VALUE(MID(Прогнози!G12,12,1))))</f>
        <v>0</v>
      </c>
      <c r="Q12" s="60">
        <f>((VALUE(MID(Прогнози!G12,13,1))))</f>
        <v>1</v>
      </c>
      <c r="R12" s="59">
        <f>((VALUE(MID(Прогнози!G12,14,1))))</f>
        <v>2</v>
      </c>
      <c r="S12" s="60">
        <f>((VALUE(MID(Прогнози!G12,15,1))))</f>
        <v>0</v>
      </c>
      <c r="T12" s="59">
        <f>((VALUE(MID(Прогнози!G12,16,1))))</f>
        <v>1</v>
      </c>
      <c r="U12" s="60">
        <f>((VALUE(MID(Прогнози!G12,17,1))))</f>
        <v>1</v>
      </c>
      <c r="V12" s="59">
        <f>((VALUE(MID(Прогнози!G12,18,1))))</f>
        <v>1</v>
      </c>
      <c r="W12" s="60">
        <f>((VALUE(MID(Прогнози!G12,19,1))))</f>
        <v>1</v>
      </c>
      <c r="X12" s="59">
        <f>((VALUE(MID(Прогнози!G12,20,1))))</f>
        <v>1</v>
      </c>
      <c r="Z12" s="46">
        <f t="shared" si="57"/>
        <v>0</v>
      </c>
      <c r="AB12" s="49">
        <f t="shared" si="58"/>
        <v>0</v>
      </c>
      <c r="AD12" s="64"/>
      <c r="AE12" s="157">
        <f>IF(Z11&gt;Z12,D11,IF(Z11&lt;Z12,D12,IF(Z11=Z12,"","")))</f>
      </c>
      <c r="AF12" s="157"/>
      <c r="AG12" s="157"/>
      <c r="AH12" s="50">
        <f>IF(AE12&lt;&gt;"",CONCATENATE(67,"'"),"")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5">
        <v>6</v>
      </c>
      <c r="D13" s="44" t="str">
        <f>IF(Прогнози!D13="","",Прогнози!D13)</f>
        <v>Мачо</v>
      </c>
      <c r="E13" s="61">
        <f>((VALUE(MID(Прогнози!F13,1,1))))</f>
        <v>1</v>
      </c>
      <c r="F13" s="62">
        <f>((VALUE(MID(Прогнози!F13,2,1))))</f>
        <v>1</v>
      </c>
      <c r="G13" s="63">
        <f>((VALUE(MID(Прогнози!F13,3,1))))</f>
        <v>1</v>
      </c>
      <c r="H13" s="62">
        <f>((VALUE(MID(Прогнози!F13,4,1))))</f>
        <v>0</v>
      </c>
      <c r="I13" s="63">
        <f>((VALUE(MID(Прогнози!F13,5,1))))</f>
        <v>1</v>
      </c>
      <c r="J13" s="62">
        <f>((VALUE(MID(Прогнози!F13,6,1))))</f>
        <v>1</v>
      </c>
      <c r="K13" s="63">
        <f>((VALUE(MID(Прогнози!F13,7,1))))</f>
        <v>3</v>
      </c>
      <c r="L13" s="62">
        <f>((VALUE(MID(Прогнози!F13,8,1))))</f>
        <v>1</v>
      </c>
      <c r="M13" s="63">
        <f>((VALUE(MID(Прогнози!F13,9,1))))</f>
        <v>0</v>
      </c>
      <c r="N13" s="62">
        <f>((VALUE(MID(Прогнози!F13,10,1))))</f>
        <v>1</v>
      </c>
      <c r="O13" s="63">
        <f>((VALUE(MID(Прогнози!F13,11,1))))</f>
        <v>0</v>
      </c>
      <c r="P13" s="62">
        <f>((VALUE(MID(Прогнози!F13,12,1))))</f>
        <v>0</v>
      </c>
      <c r="Q13" s="63">
        <f>((VALUE(MID(Прогнози!F13,13,1))))</f>
        <v>1</v>
      </c>
      <c r="R13" s="62">
        <f>((VALUE(MID(Прогнози!F13,14,1))))</f>
        <v>2</v>
      </c>
      <c r="S13" s="63">
        <f>((VALUE(MID(Прогнози!F13,15,1))))</f>
        <v>1</v>
      </c>
      <c r="T13" s="62">
        <f>((VALUE(MID(Прогнози!F13,16,1))))</f>
        <v>1</v>
      </c>
      <c r="U13" s="63">
        <f>((VALUE(MID(Прогнози!F13,17,1))))</f>
        <v>3</v>
      </c>
      <c r="V13" s="62">
        <f>((VALUE(MID(Прогнози!F13,18,1))))</f>
        <v>2</v>
      </c>
      <c r="W13" s="63">
        <f>((VALUE(MID(Прогнози!F13,19,1))))</f>
        <v>1</v>
      </c>
      <c r="X13" s="62">
        <f>((VALUE(MID(Прогнози!F13,20,1))))</f>
        <v>1</v>
      </c>
      <c r="Z13" s="46">
        <f t="shared" si="57"/>
        <v>0</v>
      </c>
      <c r="AB13" s="49">
        <f t="shared" si="58"/>
        <v>0</v>
      </c>
      <c r="AD13" s="64"/>
      <c r="AE13" s="157">
        <f>IF(Z13&gt;Z14,D13,IF(Z13&lt;Z14,D14,IF(Z13=Z14,"","")))</f>
      </c>
      <c r="AF13" s="157"/>
      <c r="AG13" s="157"/>
      <c r="AH13" s="50">
        <f>IF(AE13&lt;&gt;"",CONCATENATE(87,"'"),"")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5"/>
      <c r="D14" s="122" t="str">
        <f>IF(Прогнози!E14="","",Прогнози!E14)</f>
        <v>сhon</v>
      </c>
      <c r="E14" s="58">
        <f>((VALUE(MID(Прогнози!G14,1,1))))</f>
        <v>1</v>
      </c>
      <c r="F14" s="59">
        <f>((VALUE(MID(Прогнози!G14,2,1))))</f>
        <v>0</v>
      </c>
      <c r="G14" s="60">
        <f>((VALUE(MID(Прогнози!G14,3,1))))</f>
        <v>2</v>
      </c>
      <c r="H14" s="59">
        <f>((VALUE(MID(Прогнози!G14,4,1))))</f>
        <v>1</v>
      </c>
      <c r="I14" s="60">
        <f>((VALUE(MID(Прогнози!G14,5,1))))</f>
        <v>1</v>
      </c>
      <c r="J14" s="59">
        <f>((VALUE(MID(Прогнози!G14,6,1))))</f>
        <v>2</v>
      </c>
      <c r="K14" s="60">
        <f>((VALUE(MID(Прогнози!G14,7,1))))</f>
        <v>1</v>
      </c>
      <c r="L14" s="59">
        <f>((VALUE(MID(Прогнози!G14,8,1))))</f>
        <v>0</v>
      </c>
      <c r="M14" s="60">
        <f>((VALUE(MID(Прогнози!G14,9,1))))</f>
        <v>1</v>
      </c>
      <c r="N14" s="59">
        <f>((VALUE(MID(Прогнози!G14,10,1))))</f>
        <v>2</v>
      </c>
      <c r="O14" s="60">
        <f>((VALUE(MID(Прогнози!G14,11,1))))</f>
        <v>2</v>
      </c>
      <c r="P14" s="59">
        <f>((VALUE(MID(Прогнози!G14,12,1))))</f>
        <v>0</v>
      </c>
      <c r="Q14" s="60">
        <f>((VALUE(MID(Прогнози!G14,13,1))))</f>
        <v>0</v>
      </c>
      <c r="R14" s="59">
        <f>((VALUE(MID(Прогнози!G14,14,1))))</f>
        <v>2</v>
      </c>
      <c r="S14" s="60">
        <f>((VALUE(MID(Прогнози!G14,15,1))))</f>
        <v>1</v>
      </c>
      <c r="T14" s="59">
        <f>((VALUE(MID(Прогнози!G14,16,1))))</f>
        <v>0</v>
      </c>
      <c r="U14" s="60">
        <f>((VALUE(MID(Прогнози!G14,17,1))))</f>
        <v>2</v>
      </c>
      <c r="V14" s="59">
        <f>((VALUE(MID(Прогнози!G14,18,1))))</f>
        <v>1</v>
      </c>
      <c r="W14" s="60">
        <f>((VALUE(MID(Прогнози!G14,19,1))))</f>
        <v>1</v>
      </c>
      <c r="X14" s="59">
        <f>((VALUE(MID(Прогнози!G14,20,1))))</f>
        <v>0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6">
        <v>1</v>
      </c>
      <c r="D16" s="47" t="str">
        <f>IF(Прогнози!D16="","",Прогнози!D16)</f>
        <v>Merhaba</v>
      </c>
      <c r="E16" s="55">
        <f>((VALUE(MID(Прогнози!F16,1,1))))</f>
        <v>1</v>
      </c>
      <c r="F16" s="56">
        <f>((VALUE(MID(Прогнози!F16,2,1))))</f>
        <v>0</v>
      </c>
      <c r="G16" s="57">
        <f>((VALUE(MID(Прогнози!F16,3,1))))</f>
        <v>1</v>
      </c>
      <c r="H16" s="56">
        <f>((VALUE(MID(Прогнози!F16,4,1))))</f>
        <v>1</v>
      </c>
      <c r="I16" s="57">
        <f>((VALUE(MID(Прогнози!F16,5,1))))</f>
        <v>1</v>
      </c>
      <c r="J16" s="56">
        <f>((VALUE(MID(Прогнози!F16,6,1))))</f>
        <v>2</v>
      </c>
      <c r="K16" s="57">
        <f>((VALUE(MID(Прогнози!F16,7,1))))</f>
        <v>1</v>
      </c>
      <c r="L16" s="56">
        <f>((VALUE(MID(Прогнози!F16,8,1))))</f>
        <v>0</v>
      </c>
      <c r="M16" s="57">
        <f>((VALUE(MID(Прогнози!F16,9,1))))</f>
        <v>1</v>
      </c>
      <c r="N16" s="56">
        <f>((VALUE(MID(Прогнози!F16,10,1))))</f>
        <v>2</v>
      </c>
      <c r="O16" s="57">
        <f>((VALUE(MID(Прогнози!F16,11,1))))</f>
        <v>0</v>
      </c>
      <c r="P16" s="56">
        <f>((VALUE(MID(Прогнози!F16,12,1))))</f>
        <v>2</v>
      </c>
      <c r="Q16" s="57">
        <f>((VALUE(MID(Прогнози!F16,13,1))))</f>
        <v>1</v>
      </c>
      <c r="R16" s="56">
        <f>((VALUE(MID(Прогнози!F16,14,1))))</f>
        <v>2</v>
      </c>
      <c r="S16" s="57">
        <f>((VALUE(MID(Прогнози!F16,15,1))))</f>
        <v>1</v>
      </c>
      <c r="T16" s="56">
        <f>((VALUE(MID(Прогнози!F16,16,1))))</f>
        <v>1</v>
      </c>
      <c r="U16" s="57">
        <f>((VALUE(MID(Прогнози!F16,17,1))))</f>
        <v>1</v>
      </c>
      <c r="V16" s="56">
        <f>((VALUE(MID(Прогнози!F16,18,1))))</f>
        <v>2</v>
      </c>
      <c r="W16" s="57">
        <f>((VALUE(MID(Прогнози!F16,19,1))))</f>
        <v>0</v>
      </c>
      <c r="X16" s="56">
        <f>((VALUE(MID(Прогнози!F16,20,1))))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6"/>
      <c r="D17" s="48" t="str">
        <f>IF(Прогнози!E17="","",Прогнози!E17)</f>
        <v>semeniuk</v>
      </c>
      <c r="E17" s="58">
        <f>((VALUE(MID(Прогнози!G17,1,1))))</f>
        <v>1</v>
      </c>
      <c r="F17" s="59">
        <f>((VALUE(MID(Прогнози!G17,2,1))))</f>
        <v>0</v>
      </c>
      <c r="G17" s="60">
        <f>((VALUE(MID(Прогнози!G17,3,1))))</f>
        <v>1</v>
      </c>
      <c r="H17" s="59">
        <f>((VALUE(MID(Прогнози!G17,4,1))))</f>
        <v>0</v>
      </c>
      <c r="I17" s="60">
        <f>((VALUE(MID(Прогнози!G17,5,1))))</f>
        <v>1</v>
      </c>
      <c r="J17" s="59">
        <f>((VALUE(MID(Прогнози!G17,6,1))))</f>
        <v>1</v>
      </c>
      <c r="K17" s="60">
        <f>((VALUE(MID(Прогнози!G17,7,1))))</f>
        <v>2</v>
      </c>
      <c r="L17" s="59">
        <f>((VALUE(MID(Прогнози!G17,8,1))))</f>
        <v>1</v>
      </c>
      <c r="M17" s="60">
        <f>((VALUE(MID(Прогнози!G17,9,1))))</f>
        <v>0</v>
      </c>
      <c r="N17" s="59">
        <f>((VALUE(MID(Прогнози!G17,10,1))))</f>
        <v>1</v>
      </c>
      <c r="O17" s="60">
        <f>((VALUE(MID(Прогнози!G17,11,1))))</f>
        <v>1</v>
      </c>
      <c r="P17" s="59">
        <f>((VALUE(MID(Прогнози!G17,12,1))))</f>
        <v>0</v>
      </c>
      <c r="Q17" s="60">
        <f>((VALUE(MID(Прогнози!G17,13,1))))</f>
        <v>0</v>
      </c>
      <c r="R17" s="59">
        <f>((VALUE(MID(Прогнози!G17,14,1))))</f>
        <v>1</v>
      </c>
      <c r="S17" s="60">
        <f>((VALUE(MID(Прогнози!G17,15,1))))</f>
        <v>1</v>
      </c>
      <c r="T17" s="59">
        <f>((VALUE(MID(Прогнози!G17,16,1))))</f>
        <v>1</v>
      </c>
      <c r="U17" s="60">
        <f>((VALUE(MID(Прогнози!G17,17,1))))</f>
        <v>1</v>
      </c>
      <c r="V17" s="59">
        <f>((VALUE(MID(Прогнози!G17,18,1))))</f>
        <v>0</v>
      </c>
      <c r="W17" s="60">
        <f>((VALUE(MID(Прогнози!G17,19,1))))</f>
        <v>2</v>
      </c>
      <c r="X17" s="59">
        <f>((VALUE(MID(Прогнози!G17,20,1))))</f>
        <v>1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6">
        <v>2</v>
      </c>
      <c r="D18" s="47" t="str">
        <f>IF(Прогнози!D18="","",Прогнози!D18)</f>
        <v>Крикс</v>
      </c>
      <c r="E18" s="61">
        <f>((VALUE(MID(Прогнози!F18,1,1))))</f>
        <v>1</v>
      </c>
      <c r="F18" s="62">
        <f>((VALUE(MID(Прогнози!F18,2,1))))</f>
        <v>0</v>
      </c>
      <c r="G18" s="63">
        <f>((VALUE(MID(Прогнози!F18,3,1))))</f>
        <v>1</v>
      </c>
      <c r="H18" s="62">
        <f>((VALUE(MID(Прогнози!F18,4,1))))</f>
        <v>0</v>
      </c>
      <c r="I18" s="63">
        <f>((VALUE(MID(Прогнози!F18,5,1))))</f>
        <v>1</v>
      </c>
      <c r="J18" s="62">
        <f>((VALUE(MID(Прогнози!F18,6,1))))</f>
        <v>1</v>
      </c>
      <c r="K18" s="63">
        <f>((VALUE(MID(Прогнози!F18,7,1))))</f>
        <v>1</v>
      </c>
      <c r="L18" s="62">
        <f>((VALUE(MID(Прогнози!F18,8,1))))</f>
        <v>2</v>
      </c>
      <c r="M18" s="63">
        <f>((VALUE(MID(Прогнози!F18,9,1))))</f>
        <v>1</v>
      </c>
      <c r="N18" s="62">
        <f>((VALUE(MID(Прогнози!F18,10,1))))</f>
        <v>0</v>
      </c>
      <c r="O18" s="63">
        <f>((VALUE(MID(Прогнози!F18,11,1))))</f>
        <v>1</v>
      </c>
      <c r="P18" s="62">
        <f>((VALUE(MID(Прогнози!F18,12,1))))</f>
        <v>0</v>
      </c>
      <c r="Q18" s="63">
        <f>((VALUE(MID(Прогнози!F18,13,1))))</f>
        <v>1</v>
      </c>
      <c r="R18" s="62">
        <f>((VALUE(MID(Прогнози!F18,14,1))))</f>
        <v>2</v>
      </c>
      <c r="S18" s="63">
        <f>((VALUE(MID(Прогнози!F18,15,1))))</f>
        <v>0</v>
      </c>
      <c r="T18" s="62">
        <f>((VALUE(MID(Прогнози!F18,16,1))))</f>
        <v>1</v>
      </c>
      <c r="U18" s="63">
        <f>((VALUE(MID(Прогнози!F18,17,1))))</f>
        <v>0</v>
      </c>
      <c r="V18" s="62">
        <f>((VALUE(MID(Прогнози!F18,18,1))))</f>
        <v>1</v>
      </c>
      <c r="W18" s="63">
        <f>((VALUE(MID(Прогнози!F18,19,1))))</f>
        <v>0</v>
      </c>
      <c r="X18" s="62">
        <f>((VALUE(MID(Прогнози!F18,20,1))))</f>
        <v>1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6"/>
      <c r="D19" s="48" t="str">
        <f>IF(Прогнози!E19="","",Прогнози!E19)</f>
        <v>MaxJoker</v>
      </c>
      <c r="E19" s="58">
        <f>((VALUE(MID(Прогнози!G19,1,1))))</f>
        <v>1</v>
      </c>
      <c r="F19" s="59">
        <f>((VALUE(MID(Прогнози!G19,2,1))))</f>
        <v>0</v>
      </c>
      <c r="G19" s="60">
        <f>((VALUE(MID(Прогнози!G19,3,1))))</f>
        <v>1</v>
      </c>
      <c r="H19" s="59">
        <f>((VALUE(MID(Прогнози!G19,4,1))))</f>
        <v>2</v>
      </c>
      <c r="I19" s="60">
        <f>((VALUE(MID(Прогнози!G19,5,1))))</f>
        <v>1</v>
      </c>
      <c r="J19" s="59">
        <f>((VALUE(MID(Прогнози!G19,6,1))))</f>
        <v>0</v>
      </c>
      <c r="K19" s="60">
        <f>((VALUE(MID(Прогнози!G19,7,1))))</f>
        <v>1</v>
      </c>
      <c r="L19" s="59">
        <f>((VALUE(MID(Прогнози!G19,8,1))))</f>
        <v>1</v>
      </c>
      <c r="M19" s="60">
        <f>((VALUE(MID(Прогнози!G19,9,1))))</f>
        <v>1</v>
      </c>
      <c r="N19" s="59">
        <f>((VALUE(MID(Прогнози!G19,10,1))))</f>
        <v>0</v>
      </c>
      <c r="O19" s="60">
        <f>((VALUE(MID(Прогнози!G19,11,1))))</f>
        <v>2</v>
      </c>
      <c r="P19" s="59">
        <f>((VALUE(MID(Прогнози!G19,12,1))))</f>
        <v>0</v>
      </c>
      <c r="Q19" s="60">
        <f>((VALUE(MID(Прогнози!G19,13,1))))</f>
        <v>1</v>
      </c>
      <c r="R19" s="59">
        <f>((VALUE(MID(Прогнози!G19,14,1))))</f>
        <v>3</v>
      </c>
      <c r="S19" s="60">
        <f>((VALUE(MID(Прогнози!G19,15,1))))</f>
        <v>1</v>
      </c>
      <c r="T19" s="59">
        <f>((VALUE(MID(Прогнози!G19,16,1))))</f>
        <v>1</v>
      </c>
      <c r="U19" s="60">
        <f>((VALUE(MID(Прогнози!G19,17,1))))</f>
        <v>1</v>
      </c>
      <c r="V19" s="59">
        <f>((VALUE(MID(Прогнози!G19,18,1))))</f>
        <v>2</v>
      </c>
      <c r="W19" s="60">
        <f>((VALUE(MID(Прогнози!G19,19,1))))</f>
        <v>2</v>
      </c>
      <c r="X19" s="59">
        <f>((VALUE(MID(Прогнози!G19,20,1))))</f>
        <v>1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6">
        <v>3</v>
      </c>
      <c r="D20" s="47">
        <f>IF(Прогнози!D20="","",Прогнози!D20)</f>
      </c>
      <c r="E20" s="61" t="e">
        <f>((VALUE(MID(Прогнози!F20,1,1))))</f>
        <v>#VALUE!</v>
      </c>
      <c r="F20" s="62" t="e">
        <f>((VALUE(MID(Прогнози!F20,2,1))))</f>
        <v>#VALUE!</v>
      </c>
      <c r="G20" s="63" t="e">
        <f>((VALUE(MID(Прогнози!F20,3,1))))</f>
        <v>#VALUE!</v>
      </c>
      <c r="H20" s="62" t="e">
        <f>((VALUE(MID(Прогнози!F20,4,1))))</f>
        <v>#VALUE!</v>
      </c>
      <c r="I20" s="63" t="e">
        <f>((VALUE(MID(Прогнози!F20,5,1))))</f>
        <v>#VALUE!</v>
      </c>
      <c r="J20" s="62" t="e">
        <f>((VALUE(MID(Прогнози!F20,6,1))))</f>
        <v>#VALUE!</v>
      </c>
      <c r="K20" s="63" t="e">
        <f>((VALUE(MID(Прогнози!F20,7,1))))</f>
        <v>#VALUE!</v>
      </c>
      <c r="L20" s="62" t="e">
        <f>((VALUE(MID(Прогнози!F20,8,1))))</f>
        <v>#VALUE!</v>
      </c>
      <c r="M20" s="63" t="e">
        <f>((VALUE(MID(Прогнози!F20,9,1))))</f>
        <v>#VALUE!</v>
      </c>
      <c r="N20" s="62" t="e">
        <f>((VALUE(MID(Прогнози!F20,10,1))))</f>
        <v>#VALUE!</v>
      </c>
      <c r="O20" s="63" t="e">
        <f>((VALUE(MID(Прогнози!F20,11,1))))</f>
        <v>#VALUE!</v>
      </c>
      <c r="P20" s="62" t="e">
        <f>((VALUE(MID(Прогнози!F20,12,1))))</f>
        <v>#VALUE!</v>
      </c>
      <c r="Q20" s="63" t="e">
        <f>((VALUE(MID(Прогнози!F20,13,1))))</f>
        <v>#VALUE!</v>
      </c>
      <c r="R20" s="62" t="e">
        <f>((VALUE(MID(Прогнози!F20,14,1))))</f>
        <v>#VALUE!</v>
      </c>
      <c r="S20" s="63" t="e">
        <f>((VALUE(MID(Прогнози!F20,15,1))))</f>
        <v>#VALUE!</v>
      </c>
      <c r="T20" s="62" t="e">
        <f>((VALUE(MID(Прогнози!F20,16,1))))</f>
        <v>#VALUE!</v>
      </c>
      <c r="U20" s="63" t="e">
        <f>((VALUE(MID(Прогнози!F20,17,1))))</f>
        <v>#VALUE!</v>
      </c>
      <c r="V20" s="62" t="e">
        <f>((VALUE(MID(Прогнози!F20,18,1))))</f>
        <v>#VALUE!</v>
      </c>
      <c r="W20" s="63" t="e">
        <f>((VALUE(MID(Прогнози!F20,19,1))))</f>
        <v>#VALUE!</v>
      </c>
      <c r="X20" s="62" t="e">
        <f>((VALUE(MID(Прогнози!F20,20,1))))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6"/>
      <c r="D21" s="48" t="str">
        <f>IF(Прогнози!E21="","",Прогнози!E21)</f>
        <v>Romtsja </v>
      </c>
      <c r="E21" s="58">
        <f>((VALUE(MID(Прогнози!G21,1,1))))</f>
        <v>1</v>
      </c>
      <c r="F21" s="59">
        <f>((VALUE(MID(Прогнози!G21,2,1))))</f>
        <v>1</v>
      </c>
      <c r="G21" s="60">
        <f>((VALUE(MID(Прогнози!G21,3,1))))</f>
        <v>1</v>
      </c>
      <c r="H21" s="59">
        <f>((VALUE(MID(Прогнози!G21,4,1))))</f>
        <v>2</v>
      </c>
      <c r="I21" s="60">
        <f>((VALUE(MID(Прогнози!G21,5,1))))</f>
        <v>0</v>
      </c>
      <c r="J21" s="59">
        <f>((VALUE(MID(Прогнози!G21,6,1))))</f>
        <v>2</v>
      </c>
      <c r="K21" s="60">
        <f>((VALUE(MID(Прогнози!G21,7,1))))</f>
        <v>3</v>
      </c>
      <c r="L21" s="59">
        <f>((VALUE(MID(Прогнози!G21,8,1))))</f>
        <v>1</v>
      </c>
      <c r="M21" s="60">
        <f>((VALUE(MID(Прогнози!G21,9,1))))</f>
        <v>0</v>
      </c>
      <c r="N21" s="59">
        <f>((VALUE(MID(Прогнози!G21,10,1))))</f>
        <v>0</v>
      </c>
      <c r="O21" s="60">
        <f>((VALUE(MID(Прогнози!G21,11,1))))</f>
        <v>0</v>
      </c>
      <c r="P21" s="59">
        <f>((VALUE(MID(Прогнози!G21,12,1))))</f>
        <v>1</v>
      </c>
      <c r="Q21" s="60">
        <f>((VALUE(MID(Прогнози!G21,13,1))))</f>
        <v>1</v>
      </c>
      <c r="R21" s="59">
        <f>((VALUE(MID(Прогнози!G21,14,1))))</f>
        <v>2</v>
      </c>
      <c r="S21" s="60">
        <f>((VALUE(MID(Прогнози!G21,15,1))))</f>
        <v>1</v>
      </c>
      <c r="T21" s="59">
        <f>((VALUE(MID(Прогнози!G21,16,1))))</f>
        <v>0</v>
      </c>
      <c r="U21" s="60">
        <f>((VALUE(MID(Прогнози!G21,17,1))))</f>
        <v>0</v>
      </c>
      <c r="V21" s="59">
        <f>((VALUE(MID(Прогнози!G21,18,1))))</f>
        <v>2</v>
      </c>
      <c r="W21" s="60">
        <f>((VALUE(MID(Прогнози!G21,19,1))))</f>
        <v>2</v>
      </c>
      <c r="X21" s="59">
        <f>((VALUE(MID(Прогнози!G21,20,1))))</f>
        <v>2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6">
        <v>4</v>
      </c>
      <c r="D22" s="47">
        <f>IF(Прогнози!D22="","",Прогнози!D22)</f>
      </c>
      <c r="E22" s="61" t="e">
        <f>((VALUE(MID(Прогнози!F22,1,1))))</f>
        <v>#VALUE!</v>
      </c>
      <c r="F22" s="62" t="e">
        <f>((VALUE(MID(Прогнози!F22,2,1))))</f>
        <v>#VALUE!</v>
      </c>
      <c r="G22" s="63" t="e">
        <f>((VALUE(MID(Прогнози!F22,3,1))))</f>
        <v>#VALUE!</v>
      </c>
      <c r="H22" s="62" t="e">
        <f>((VALUE(MID(Прогнози!F22,4,1))))</f>
        <v>#VALUE!</v>
      </c>
      <c r="I22" s="63" t="e">
        <f>((VALUE(MID(Прогнози!F22,5,1))))</f>
        <v>#VALUE!</v>
      </c>
      <c r="J22" s="62" t="e">
        <f>((VALUE(MID(Прогнози!F22,6,1))))</f>
        <v>#VALUE!</v>
      </c>
      <c r="K22" s="63" t="e">
        <f>((VALUE(MID(Прогнози!F22,7,1))))</f>
        <v>#VALUE!</v>
      </c>
      <c r="L22" s="62" t="e">
        <f>((VALUE(MID(Прогнози!F22,8,1))))</f>
        <v>#VALUE!</v>
      </c>
      <c r="M22" s="63" t="e">
        <f>((VALUE(MID(Прогнози!F22,9,1))))</f>
        <v>#VALUE!</v>
      </c>
      <c r="N22" s="62" t="e">
        <f>((VALUE(MID(Прогнози!F22,10,1))))</f>
        <v>#VALUE!</v>
      </c>
      <c r="O22" s="63" t="e">
        <f>((VALUE(MID(Прогнози!F22,11,1))))</f>
        <v>#VALUE!</v>
      </c>
      <c r="P22" s="62" t="e">
        <f>((VALUE(MID(Прогнози!F22,12,1))))</f>
        <v>#VALUE!</v>
      </c>
      <c r="Q22" s="63" t="e">
        <f>((VALUE(MID(Прогнози!F22,13,1))))</f>
        <v>#VALUE!</v>
      </c>
      <c r="R22" s="62" t="e">
        <f>((VALUE(MID(Прогнози!F22,14,1))))</f>
        <v>#VALUE!</v>
      </c>
      <c r="S22" s="63" t="e">
        <f>((VALUE(MID(Прогнози!F22,15,1))))</f>
        <v>#VALUE!</v>
      </c>
      <c r="T22" s="62" t="e">
        <f>((VALUE(MID(Прогнози!F22,16,1))))</f>
        <v>#VALUE!</v>
      </c>
      <c r="U22" s="63" t="e">
        <f>((VALUE(MID(Прогнози!F22,17,1))))</f>
        <v>#VALUE!</v>
      </c>
      <c r="V22" s="62" t="e">
        <f>((VALUE(MID(Прогнози!F22,18,1))))</f>
        <v>#VALUE!</v>
      </c>
      <c r="W22" s="63" t="e">
        <f>((VALUE(MID(Прогнози!F22,19,1))))</f>
        <v>#VALUE!</v>
      </c>
      <c r="X22" s="62" t="e">
        <f>((VALUE(MID(Прогнози!F22,20,1))))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6"/>
      <c r="D23" s="48" t="str">
        <f>IF(Прогнози!E23="","",Прогнози!E23)</f>
        <v>Эко</v>
      </c>
      <c r="E23" s="58">
        <f>((VALUE(MID(Прогнози!G23,1,1))))</f>
        <v>0</v>
      </c>
      <c r="F23" s="59">
        <f>((VALUE(MID(Прогнози!G23,2,1))))</f>
        <v>1</v>
      </c>
      <c r="G23" s="60">
        <f>((VALUE(MID(Прогнози!G23,3,1))))</f>
        <v>0</v>
      </c>
      <c r="H23" s="59">
        <f>((VALUE(MID(Прогнози!G23,4,1))))</f>
        <v>1</v>
      </c>
      <c r="I23" s="60">
        <f>((VALUE(MID(Прогнози!G23,5,1))))</f>
        <v>0</v>
      </c>
      <c r="J23" s="59">
        <f>((VALUE(MID(Прогнози!G23,6,1))))</f>
        <v>1</v>
      </c>
      <c r="K23" s="60">
        <f>((VALUE(MID(Прогнози!G23,7,1))))</f>
        <v>1</v>
      </c>
      <c r="L23" s="59">
        <f>((VALUE(MID(Прогнози!G23,8,1))))</f>
        <v>2</v>
      </c>
      <c r="M23" s="60">
        <f>((VALUE(MID(Прогнози!G23,9,1))))</f>
        <v>0</v>
      </c>
      <c r="N23" s="59">
        <f>((VALUE(MID(Прогнози!G23,10,1))))</f>
        <v>1</v>
      </c>
      <c r="O23" s="60">
        <f>((VALUE(MID(Прогнози!G23,11,1))))</f>
        <v>0</v>
      </c>
      <c r="P23" s="59">
        <f>((VALUE(MID(Прогнози!G23,12,1))))</f>
        <v>1</v>
      </c>
      <c r="Q23" s="60">
        <f>((VALUE(MID(Прогнози!G23,13,1))))</f>
        <v>0</v>
      </c>
      <c r="R23" s="59">
        <f>((VALUE(MID(Прогнози!G23,14,1))))</f>
        <v>2</v>
      </c>
      <c r="S23" s="60">
        <f>((VALUE(MID(Прогнози!G23,15,1))))</f>
        <v>0</v>
      </c>
      <c r="T23" s="59">
        <f>((VALUE(MID(Прогнози!G23,16,1))))</f>
        <v>0</v>
      </c>
      <c r="U23" s="60">
        <f>((VALUE(MID(Прогнози!G23,17,1))))</f>
        <v>1</v>
      </c>
      <c r="V23" s="59">
        <f>((VALUE(MID(Прогнози!G23,18,1))))</f>
        <v>2</v>
      </c>
      <c r="W23" s="60">
        <f>((VALUE(MID(Прогнози!G23,19,1))))</f>
        <v>1</v>
      </c>
      <c r="X23" s="59">
        <f>((VALUE(MID(Прогнози!G23,20,1))))</f>
        <v>1</v>
      </c>
      <c r="Z23" s="49">
        <f t="shared" si="111"/>
        <v>0</v>
      </c>
      <c r="AL23" s="50">
        <f t="shared" si="101"/>
        <v>0</v>
      </c>
      <c r="AM23" s="50" t="e">
        <f t="shared" si="59"/>
        <v>#VALUE!</v>
      </c>
      <c r="AN23" s="50">
        <f t="shared" si="102"/>
        <v>0</v>
      </c>
      <c r="AO23" s="50" t="e">
        <f t="shared" si="60"/>
        <v>#VALUE!</v>
      </c>
      <c r="AP23" s="50">
        <f t="shared" si="103"/>
        <v>0</v>
      </c>
      <c r="AQ23" s="50" t="e">
        <f t="shared" si="61"/>
        <v>#VALUE!</v>
      </c>
      <c r="AR23" s="50">
        <f t="shared" si="104"/>
        <v>0</v>
      </c>
      <c r="AS23" s="50" t="e">
        <f t="shared" si="62"/>
        <v>#VALUE!</v>
      </c>
      <c r="AT23" s="50">
        <f t="shared" si="105"/>
        <v>0</v>
      </c>
      <c r="AU23" s="50" t="e">
        <f t="shared" si="63"/>
        <v>#VALUE!</v>
      </c>
      <c r="AV23" s="50">
        <f t="shared" si="106"/>
        <v>0</v>
      </c>
      <c r="AW23" s="50" t="e">
        <f t="shared" si="64"/>
        <v>#VALUE!</v>
      </c>
      <c r="AX23" s="50">
        <f t="shared" si="107"/>
        <v>0</v>
      </c>
      <c r="AY23" s="50" t="e">
        <f t="shared" si="65"/>
        <v>#VALUE!</v>
      </c>
      <c r="AZ23" s="50">
        <f t="shared" si="108"/>
        <v>0</v>
      </c>
      <c r="BA23" s="50" t="e">
        <f t="shared" si="66"/>
        <v>#VALUE!</v>
      </c>
      <c r="BB23" s="50">
        <f t="shared" si="109"/>
        <v>0</v>
      </c>
      <c r="BC23" s="50" t="e">
        <f t="shared" si="67"/>
        <v>#VALUE!</v>
      </c>
      <c r="BD23" s="50">
        <f t="shared" si="110"/>
        <v>0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>
        <f t="shared" si="69"/>
        <v>0</v>
      </c>
      <c r="BR23" s="50" t="e">
        <f t="shared" si="70"/>
        <v>#VALUE!</v>
      </c>
      <c r="BS23" s="50">
        <f t="shared" si="71"/>
        <v>0</v>
      </c>
      <c r="BT23" s="50" t="e">
        <f t="shared" si="72"/>
        <v>#VALUE!</v>
      </c>
      <c r="BU23" s="50">
        <f t="shared" si="73"/>
        <v>0</v>
      </c>
      <c r="BV23" s="50" t="e">
        <f t="shared" si="74"/>
        <v>#VALUE!</v>
      </c>
      <c r="BW23" s="50">
        <f t="shared" si="75"/>
        <v>0</v>
      </c>
      <c r="BX23" s="50" t="e">
        <f t="shared" si="76"/>
        <v>#VALUE!</v>
      </c>
      <c r="BY23" s="50">
        <f t="shared" si="77"/>
        <v>0</v>
      </c>
      <c r="BZ23" s="50" t="e">
        <f t="shared" si="78"/>
        <v>#VALUE!</v>
      </c>
      <c r="CA23" s="50">
        <f t="shared" si="79"/>
        <v>0</v>
      </c>
      <c r="CB23" s="50" t="e">
        <f t="shared" si="80"/>
        <v>#VALUE!</v>
      </c>
      <c r="CC23" s="50">
        <f t="shared" si="81"/>
        <v>0</v>
      </c>
      <c r="CD23" s="50" t="e">
        <f t="shared" si="82"/>
        <v>#VALUE!</v>
      </c>
      <c r="CE23" s="50">
        <f t="shared" si="83"/>
        <v>0</v>
      </c>
      <c r="CF23" s="50" t="e">
        <f t="shared" si="84"/>
        <v>#VALUE!</v>
      </c>
      <c r="CG23" s="50">
        <f t="shared" si="85"/>
        <v>0</v>
      </c>
      <c r="CH23" s="50" t="e">
        <f t="shared" si="86"/>
        <v>#VALUE!</v>
      </c>
      <c r="CI23" s="50">
        <f t="shared" si="87"/>
        <v>0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6">
        <v>5</v>
      </c>
      <c r="D24" s="47">
        <f>IF(Прогнози!D24="","",Прогнози!D24)</f>
      </c>
      <c r="E24" s="61" t="e">
        <f>((VALUE(MID(Прогнози!F24,1,1))))</f>
        <v>#VALUE!</v>
      </c>
      <c r="F24" s="62" t="e">
        <f>((VALUE(MID(Прогнози!F24,2,1))))</f>
        <v>#VALUE!</v>
      </c>
      <c r="G24" s="63" t="e">
        <f>((VALUE(MID(Прогнози!F24,3,1))))</f>
        <v>#VALUE!</v>
      </c>
      <c r="H24" s="62" t="e">
        <f>((VALUE(MID(Прогнози!F24,4,1))))</f>
        <v>#VALUE!</v>
      </c>
      <c r="I24" s="63" t="e">
        <f>((VALUE(MID(Прогнози!F24,5,1))))</f>
        <v>#VALUE!</v>
      </c>
      <c r="J24" s="62" t="e">
        <f>((VALUE(MID(Прогнози!F24,6,1))))</f>
        <v>#VALUE!</v>
      </c>
      <c r="K24" s="63" t="e">
        <f>((VALUE(MID(Прогнози!F24,7,1))))</f>
        <v>#VALUE!</v>
      </c>
      <c r="L24" s="62" t="e">
        <f>((VALUE(MID(Прогнози!F24,8,1))))</f>
        <v>#VALUE!</v>
      </c>
      <c r="M24" s="63" t="e">
        <f>((VALUE(MID(Прогнози!F24,9,1))))</f>
        <v>#VALUE!</v>
      </c>
      <c r="N24" s="62" t="e">
        <f>((VALUE(MID(Прогнози!F24,10,1))))</f>
        <v>#VALUE!</v>
      </c>
      <c r="O24" s="63" t="e">
        <f>((VALUE(MID(Прогнози!F24,11,1))))</f>
        <v>#VALUE!</v>
      </c>
      <c r="P24" s="62" t="e">
        <f>((VALUE(MID(Прогнози!F24,12,1))))</f>
        <v>#VALUE!</v>
      </c>
      <c r="Q24" s="63" t="e">
        <f>((VALUE(MID(Прогнози!F24,13,1))))</f>
        <v>#VALUE!</v>
      </c>
      <c r="R24" s="62" t="e">
        <f>((VALUE(MID(Прогнози!F24,14,1))))</f>
        <v>#VALUE!</v>
      </c>
      <c r="S24" s="63" t="e">
        <f>((VALUE(MID(Прогнози!F24,15,1))))</f>
        <v>#VALUE!</v>
      </c>
      <c r="T24" s="62" t="e">
        <f>((VALUE(MID(Прогнози!F24,16,1))))</f>
        <v>#VALUE!</v>
      </c>
      <c r="U24" s="63" t="e">
        <f>((VALUE(MID(Прогнози!F24,17,1))))</f>
        <v>#VALUE!</v>
      </c>
      <c r="V24" s="62" t="e">
        <f>((VALUE(MID(Прогнози!F24,18,1))))</f>
        <v>#VALUE!</v>
      </c>
      <c r="W24" s="63" t="e">
        <f>((VALUE(MID(Прогнози!F24,19,1))))</f>
        <v>#VALUE!</v>
      </c>
      <c r="X24" s="62" t="e">
        <f>((VALUE(MID(Прогнози!F24,20,1))))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6"/>
      <c r="D25" s="48" t="str">
        <f>IF(Прогнози!E25="","",Прогнози!E25)</f>
        <v>ZigZag </v>
      </c>
      <c r="E25" s="58">
        <f>((VALUE(MID(Прогнози!G25,1,1))))</f>
        <v>1</v>
      </c>
      <c r="F25" s="59">
        <f>((VALUE(MID(Прогнози!G25,2,1))))</f>
        <v>0</v>
      </c>
      <c r="G25" s="60">
        <f>((VALUE(MID(Прогнози!G25,3,1))))</f>
        <v>1</v>
      </c>
      <c r="H25" s="59">
        <f>((VALUE(MID(Прогнози!G25,4,1))))</f>
        <v>0</v>
      </c>
      <c r="I25" s="60">
        <f>((VALUE(MID(Прогнози!G25,5,1))))</f>
        <v>0</v>
      </c>
      <c r="J25" s="59">
        <f>((VALUE(MID(Прогнози!G25,6,1))))</f>
        <v>0</v>
      </c>
      <c r="K25" s="60">
        <f>((VALUE(MID(Прогнози!G25,7,1))))</f>
        <v>0</v>
      </c>
      <c r="L25" s="59">
        <f>((VALUE(MID(Прогнози!G25,8,1))))</f>
        <v>2</v>
      </c>
      <c r="M25" s="60">
        <f>((VALUE(MID(Прогнози!G25,9,1))))</f>
        <v>0</v>
      </c>
      <c r="N25" s="59">
        <f>((VALUE(MID(Прогнози!G25,10,1))))</f>
        <v>1</v>
      </c>
      <c r="O25" s="60">
        <f>((VALUE(MID(Прогнози!G25,11,1))))</f>
        <v>0</v>
      </c>
      <c r="P25" s="59">
        <f>((VALUE(MID(Прогнози!G25,12,1))))</f>
        <v>1</v>
      </c>
      <c r="Q25" s="60">
        <f>((VALUE(MID(Прогнози!G25,13,1))))</f>
        <v>0</v>
      </c>
      <c r="R25" s="59">
        <f>((VALUE(MID(Прогнози!G25,14,1))))</f>
        <v>1</v>
      </c>
      <c r="S25" s="60">
        <f>((VALUE(MID(Прогнози!G25,15,1))))</f>
        <v>2</v>
      </c>
      <c r="T25" s="59">
        <f>((VALUE(MID(Прогнози!G25,16,1))))</f>
        <v>0</v>
      </c>
      <c r="U25" s="60">
        <f>((VALUE(MID(Прогнози!G25,17,1))))</f>
        <v>1</v>
      </c>
      <c r="V25" s="59">
        <f>((VALUE(MID(Прогнози!G25,18,1))))</f>
        <v>0</v>
      </c>
      <c r="W25" s="60">
        <f>((VALUE(MID(Прогнози!G25,19,1))))</f>
        <v>1</v>
      </c>
      <c r="X25" s="59">
        <f>((VALUE(MID(Прогнози!G25,20,1))))</f>
        <v>1</v>
      </c>
      <c r="Z25" s="49">
        <f t="shared" si="111"/>
        <v>0</v>
      </c>
      <c r="AL25" s="50">
        <f t="shared" si="101"/>
        <v>0</v>
      </c>
      <c r="AM25" s="50" t="e">
        <f t="shared" si="59"/>
        <v>#VALUE!</v>
      </c>
      <c r="AN25" s="50">
        <f t="shared" si="102"/>
        <v>0</v>
      </c>
      <c r="AO25" s="50" t="e">
        <f t="shared" si="60"/>
        <v>#VALUE!</v>
      </c>
      <c r="AP25" s="50">
        <f t="shared" si="103"/>
        <v>0</v>
      </c>
      <c r="AQ25" s="50" t="e">
        <f t="shared" si="61"/>
        <v>#VALUE!</v>
      </c>
      <c r="AR25" s="50">
        <f t="shared" si="104"/>
        <v>0</v>
      </c>
      <c r="AS25" s="50" t="e">
        <f t="shared" si="62"/>
        <v>#VALUE!</v>
      </c>
      <c r="AT25" s="50">
        <f t="shared" si="105"/>
        <v>0</v>
      </c>
      <c r="AU25" s="50" t="e">
        <f t="shared" si="63"/>
        <v>#VALUE!</v>
      </c>
      <c r="AV25" s="50">
        <f t="shared" si="106"/>
        <v>0</v>
      </c>
      <c r="AW25" s="50" t="e">
        <f t="shared" si="64"/>
        <v>#VALUE!</v>
      </c>
      <c r="AX25" s="50">
        <f t="shared" si="107"/>
        <v>0</v>
      </c>
      <c r="AY25" s="50" t="e">
        <f t="shared" si="65"/>
        <v>#VALUE!</v>
      </c>
      <c r="AZ25" s="50">
        <f t="shared" si="108"/>
        <v>0</v>
      </c>
      <c r="BA25" s="50" t="e">
        <f t="shared" si="66"/>
        <v>#VALUE!</v>
      </c>
      <c r="BB25" s="50">
        <f t="shared" si="109"/>
        <v>0</v>
      </c>
      <c r="BC25" s="50" t="e">
        <f t="shared" si="67"/>
        <v>#VALUE!</v>
      </c>
      <c r="BD25" s="50">
        <f t="shared" si="110"/>
        <v>0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>
        <f t="shared" si="69"/>
        <v>0</v>
      </c>
      <c r="BR25" s="50" t="e">
        <f t="shared" si="70"/>
        <v>#VALUE!</v>
      </c>
      <c r="BS25" s="50">
        <f t="shared" si="71"/>
        <v>0</v>
      </c>
      <c r="BT25" s="50" t="e">
        <f t="shared" si="72"/>
        <v>#VALUE!</v>
      </c>
      <c r="BU25" s="50">
        <f t="shared" si="73"/>
        <v>0</v>
      </c>
      <c r="BV25" s="50" t="e">
        <f t="shared" si="74"/>
        <v>#VALUE!</v>
      </c>
      <c r="BW25" s="50">
        <f t="shared" si="75"/>
        <v>0</v>
      </c>
      <c r="BX25" s="50" t="e">
        <f t="shared" si="76"/>
        <v>#VALUE!</v>
      </c>
      <c r="BY25" s="50">
        <f t="shared" si="77"/>
        <v>0</v>
      </c>
      <c r="BZ25" s="50" t="e">
        <f t="shared" si="78"/>
        <v>#VALUE!</v>
      </c>
      <c r="CA25" s="50">
        <f t="shared" si="79"/>
        <v>0</v>
      </c>
      <c r="CB25" s="50" t="e">
        <f t="shared" si="80"/>
        <v>#VALUE!</v>
      </c>
      <c r="CC25" s="50">
        <f t="shared" si="81"/>
        <v>0</v>
      </c>
      <c r="CD25" s="50" t="e">
        <f t="shared" si="82"/>
        <v>#VALUE!</v>
      </c>
      <c r="CE25" s="50">
        <f t="shared" si="83"/>
        <v>0</v>
      </c>
      <c r="CF25" s="50" t="e">
        <f t="shared" si="84"/>
        <v>#VALUE!</v>
      </c>
      <c r="CG25" s="50">
        <f t="shared" si="85"/>
        <v>0</v>
      </c>
      <c r="CH25" s="50" t="e">
        <f t="shared" si="86"/>
        <v>#VALUE!</v>
      </c>
      <c r="CI25" s="50">
        <f t="shared" si="87"/>
        <v>0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6">
        <v>6</v>
      </c>
      <c r="D26" s="47">
        <f>IF(Прогнози!D26="","",Прогнози!D26)</f>
      </c>
      <c r="E26" s="61" t="e">
        <f>((VALUE(MID(Прогнози!F26,1,1))))</f>
        <v>#VALUE!</v>
      </c>
      <c r="F26" s="62" t="e">
        <f>((VALUE(MID(Прогнози!F26,2,1))))</f>
        <v>#VALUE!</v>
      </c>
      <c r="G26" s="63" t="e">
        <f>((VALUE(MID(Прогнози!F26,3,1))))</f>
        <v>#VALUE!</v>
      </c>
      <c r="H26" s="62" t="e">
        <f>((VALUE(MID(Прогнози!F26,4,1))))</f>
        <v>#VALUE!</v>
      </c>
      <c r="I26" s="63" t="e">
        <f>((VALUE(MID(Прогнози!F26,5,1))))</f>
        <v>#VALUE!</v>
      </c>
      <c r="J26" s="62" t="e">
        <f>((VALUE(MID(Прогнози!F26,6,1))))</f>
        <v>#VALUE!</v>
      </c>
      <c r="K26" s="63" t="e">
        <f>((VALUE(MID(Прогнози!F26,7,1))))</f>
        <v>#VALUE!</v>
      </c>
      <c r="L26" s="62" t="e">
        <f>((VALUE(MID(Прогнози!F26,8,1))))</f>
        <v>#VALUE!</v>
      </c>
      <c r="M26" s="63" t="e">
        <f>((VALUE(MID(Прогнози!F26,9,1))))</f>
        <v>#VALUE!</v>
      </c>
      <c r="N26" s="62" t="e">
        <f>((VALUE(MID(Прогнози!F26,10,1))))</f>
        <v>#VALUE!</v>
      </c>
      <c r="O26" s="63" t="e">
        <f>((VALUE(MID(Прогнози!F26,11,1))))</f>
        <v>#VALUE!</v>
      </c>
      <c r="P26" s="62" t="e">
        <f>((VALUE(MID(Прогнози!F26,12,1))))</f>
        <v>#VALUE!</v>
      </c>
      <c r="Q26" s="63" t="e">
        <f>((VALUE(MID(Прогнози!F26,13,1))))</f>
        <v>#VALUE!</v>
      </c>
      <c r="R26" s="62" t="e">
        <f>((VALUE(MID(Прогнози!F26,14,1))))</f>
        <v>#VALUE!</v>
      </c>
      <c r="S26" s="63" t="e">
        <f>((VALUE(MID(Прогнози!F26,15,1))))</f>
        <v>#VALUE!</v>
      </c>
      <c r="T26" s="62" t="e">
        <f>((VALUE(MID(Прогнози!F26,16,1))))</f>
        <v>#VALUE!</v>
      </c>
      <c r="U26" s="63" t="e">
        <f>((VALUE(MID(Прогнози!F26,17,1))))</f>
        <v>#VALUE!</v>
      </c>
      <c r="V26" s="62" t="e">
        <f>((VALUE(MID(Прогнози!F26,18,1))))</f>
        <v>#VALUE!</v>
      </c>
      <c r="W26" s="63" t="e">
        <f>((VALUE(MID(Прогнози!F26,19,1))))</f>
        <v>#VALUE!</v>
      </c>
      <c r="X26" s="62" t="e">
        <f>((VALUE(MID(Прогнози!F26,20,1))))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6"/>
      <c r="D27" s="123">
        <f>IF(Прогнози!E27="","",Прогнози!E27)</f>
      </c>
      <c r="E27" s="58" t="e">
        <f>((VALUE(MID(Прогнози!G27,1,1))))</f>
        <v>#VALUE!</v>
      </c>
      <c r="F27" s="59" t="e">
        <f>((VALUE(MID(Прогнози!G27,2,1))))</f>
        <v>#VALUE!</v>
      </c>
      <c r="G27" s="60" t="e">
        <f>((VALUE(MID(Прогнози!G27,3,1))))</f>
        <v>#VALUE!</v>
      </c>
      <c r="H27" s="59" t="e">
        <f>((VALUE(MID(Прогнози!G27,4,1))))</f>
        <v>#VALUE!</v>
      </c>
      <c r="I27" s="60" t="e">
        <f>((VALUE(MID(Прогнози!G27,5,1))))</f>
        <v>#VALUE!</v>
      </c>
      <c r="J27" s="59" t="e">
        <f>((VALUE(MID(Прогнози!G27,6,1))))</f>
        <v>#VALUE!</v>
      </c>
      <c r="K27" s="60" t="e">
        <f>((VALUE(MID(Прогнози!G27,7,1))))</f>
        <v>#VALUE!</v>
      </c>
      <c r="L27" s="59" t="e">
        <f>((VALUE(MID(Прогнози!G27,8,1))))</f>
        <v>#VALUE!</v>
      </c>
      <c r="M27" s="60" t="e">
        <f>((VALUE(MID(Прогнози!G27,9,1))))</f>
        <v>#VALUE!</v>
      </c>
      <c r="N27" s="59" t="e">
        <f>((VALUE(MID(Прогнози!G27,10,1))))</f>
        <v>#VALUE!</v>
      </c>
      <c r="O27" s="60" t="e">
        <f>((VALUE(MID(Прогнози!G27,11,1))))</f>
        <v>#VALUE!</v>
      </c>
      <c r="P27" s="59" t="e">
        <f>((VALUE(MID(Прогнози!G27,12,1))))</f>
        <v>#VALUE!</v>
      </c>
      <c r="Q27" s="60" t="e">
        <f>((VALUE(MID(Прогнози!G27,13,1))))</f>
        <v>#VALUE!</v>
      </c>
      <c r="R27" s="59" t="e">
        <f>((VALUE(MID(Прогнози!G27,14,1))))</f>
        <v>#VALUE!</v>
      </c>
      <c r="S27" s="60" t="e">
        <f>((VALUE(MID(Прогнози!G27,15,1))))</f>
        <v>#VALUE!</v>
      </c>
      <c r="T27" s="59" t="e">
        <f>((VALUE(MID(Прогнози!G27,16,1))))</f>
        <v>#VALUE!</v>
      </c>
      <c r="U27" s="60" t="e">
        <f>((VALUE(MID(Прогнози!G27,17,1))))</f>
        <v>#VALUE!</v>
      </c>
      <c r="V27" s="59" t="e">
        <f>((VALUE(MID(Прогнози!G27,18,1))))</f>
        <v>#VALUE!</v>
      </c>
      <c r="W27" s="60" t="e">
        <f>((VALUE(MID(Прогнози!G27,19,1))))</f>
        <v>#VALUE!</v>
      </c>
      <c r="X27" s="59" t="e">
        <f>((VALUE(MID(Прогнози!G27,20,1))))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 formatCells="0" formatColumns="0" formatRows="0"/>
  <mergeCells count="34">
    <mergeCell ref="S1:T1"/>
    <mergeCell ref="U1:V1"/>
    <mergeCell ref="W1:X1"/>
    <mergeCell ref="I1:J1"/>
    <mergeCell ref="O1:P1"/>
    <mergeCell ref="M1:N1"/>
    <mergeCell ref="C16:C17"/>
    <mergeCell ref="C18:C19"/>
    <mergeCell ref="C20:C21"/>
    <mergeCell ref="C22:C23"/>
    <mergeCell ref="C24:C25"/>
    <mergeCell ref="C26:C27"/>
    <mergeCell ref="C3:C4"/>
    <mergeCell ref="C5:C6"/>
    <mergeCell ref="C7:C8"/>
    <mergeCell ref="C9:C10"/>
    <mergeCell ref="C11:C12"/>
    <mergeCell ref="C13:C14"/>
    <mergeCell ref="AD3:AI4"/>
    <mergeCell ref="G1:H1"/>
    <mergeCell ref="E1:F1"/>
    <mergeCell ref="AE5:AE6"/>
    <mergeCell ref="AG5:AG6"/>
    <mergeCell ref="AD5:AD6"/>
    <mergeCell ref="AF5:AF6"/>
    <mergeCell ref="AH5:AI6"/>
    <mergeCell ref="K1:L1"/>
    <mergeCell ref="Q1:R1"/>
    <mergeCell ref="AE13:AG13"/>
    <mergeCell ref="AE12:AG12"/>
    <mergeCell ref="AE11:AG11"/>
    <mergeCell ref="AE10:AG10"/>
    <mergeCell ref="AE9:AG9"/>
    <mergeCell ref="AE8:AG8"/>
  </mergeCells>
  <conditionalFormatting sqref="E16:X27 E3:X14">
    <cfRule type="expression" priority="3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G1" sqref="AL1:DG16384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4" t="str">
        <f>IF(Головна!F3="","",Головна!F3)</f>
        <v>Палермо - Болонья</v>
      </c>
      <c r="F1" s="164"/>
      <c r="G1" s="164" t="str">
        <f>IF(Головна!F4="","",Головна!F4)</f>
        <v>Майнц - Герта</v>
      </c>
      <c r="H1" s="164"/>
      <c r="I1" s="164" t="str">
        <f>IF(Головна!F5="","",Головна!F5)</f>
        <v>Аугсбург - Кёльн</v>
      </c>
      <c r="J1" s="164"/>
      <c r="K1" s="164" t="str">
        <f>IF(Головна!F6="","",Головна!F6)</f>
        <v>Кристал Пэлас - Лестер</v>
      </c>
      <c r="L1" s="164"/>
      <c r="M1" s="164" t="str">
        <f>IF(Головна!F7="","",Головна!F7)</f>
        <v>Сандерленд - Вест Хэм</v>
      </c>
      <c r="N1" s="164"/>
      <c r="O1" s="164" t="str">
        <f>IF(Головна!F8="","",Головна!F8)</f>
        <v>Леганес - Эспаньол</v>
      </c>
      <c r="P1" s="164"/>
      <c r="Q1" s="164" t="str">
        <f>IF(Головна!F9="","",Головна!F9)</f>
        <v>Вест Бромвич - Ливерпуль</v>
      </c>
      <c r="R1" s="164"/>
      <c r="S1" s="164" t="str">
        <f>IF(Головна!F10="","",Головна!F10)</f>
        <v>Нант - Бордо</v>
      </c>
      <c r="T1" s="164"/>
      <c r="U1" s="164" t="str">
        <f>IF(Головна!F11="","",Головна!F11)</f>
        <v>Валенсия - Севилья</v>
      </c>
      <c r="V1" s="164"/>
      <c r="W1" s="164" t="str">
        <f>IF(Головна!F12="","",Головна!F12)</f>
        <v>Ман. Юнайтед - Челси</v>
      </c>
      <c r="X1" s="164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5">
        <v>1</v>
      </c>
      <c r="D3" s="44" t="str">
        <f>IF(Прогнози!J3="","",Прогнози!J3)</f>
        <v>NikolyaRBW</v>
      </c>
      <c r="E3" s="55">
        <f>((VALUE(MID(Прогнози!L3,1,1))))</f>
        <v>0</v>
      </c>
      <c r="F3" s="56">
        <f>((VALUE(MID(Прогнози!L3,2,1))))</f>
        <v>1</v>
      </c>
      <c r="G3" s="57">
        <f>((VALUE(MID(Прогнози!L3,3,1))))</f>
        <v>1</v>
      </c>
      <c r="H3" s="56">
        <f>((VALUE(MID(Прогнози!L3,4,1))))</f>
        <v>2</v>
      </c>
      <c r="I3" s="57">
        <f>((VALUE(MID(Прогнози!L3,5,1))))</f>
        <v>0</v>
      </c>
      <c r="J3" s="56">
        <f>((VALUE(MID(Прогнози!L3,6,1))))</f>
        <v>2</v>
      </c>
      <c r="K3" s="57">
        <f>((VALUE(MID(Прогнози!L3,7,1))))</f>
        <v>1</v>
      </c>
      <c r="L3" s="56">
        <f>((VALUE(MID(Прогнози!L3,8,1))))</f>
        <v>2</v>
      </c>
      <c r="M3" s="57">
        <f>((VALUE(MID(Прогнози!L3,9,1))))</f>
        <v>1</v>
      </c>
      <c r="N3" s="56">
        <f>((VALUE(MID(Прогнози!L3,10,1))))</f>
        <v>2</v>
      </c>
      <c r="O3" s="57">
        <f>((VALUE(MID(Прогнози!L3,11,1))))</f>
        <v>0</v>
      </c>
      <c r="P3" s="56">
        <f>((VALUE(MID(Прогнози!L3,12,1))))</f>
        <v>1</v>
      </c>
      <c r="Q3" s="57">
        <f>((VALUE(MID(Прогнози!L3,13,1))))</f>
        <v>0</v>
      </c>
      <c r="R3" s="56">
        <f>((VALUE(MID(Прогнози!L3,14,1))))</f>
        <v>2</v>
      </c>
      <c r="S3" s="57">
        <f>((VALUE(MID(Прогнози!L3,15,1))))</f>
        <v>0</v>
      </c>
      <c r="T3" s="56">
        <f>((VALUE(MID(Прогнози!L3,16,1))))</f>
        <v>1</v>
      </c>
      <c r="U3" s="57">
        <f>((VALUE(MID(Прогнози!L3,17,1))))</f>
        <v>1</v>
      </c>
      <c r="V3" s="56">
        <f>((VALUE(MID(Прогнози!L3,18,1))))</f>
        <v>2</v>
      </c>
      <c r="W3" s="57">
        <f>((VALUE(MID(Прогнози!L3,19,1))))</f>
        <v>1</v>
      </c>
      <c r="X3" s="56">
        <f>((VALUE(MID(Прогнози!L3,20,1))))</f>
        <v>2</v>
      </c>
      <c r="Z3" s="44">
        <f>CV3</f>
        <v>0</v>
      </c>
      <c r="AB3" s="47">
        <f>DF3</f>
        <v>0</v>
      </c>
      <c r="AD3" s="158" t="str">
        <f>IF(Головна!M4&lt;&gt;"",Головна!M4,"")</f>
        <v>Red Anfield - Милан</v>
      </c>
      <c r="AE3" s="159"/>
      <c r="AF3" s="159"/>
      <c r="AG3" s="159"/>
      <c r="AH3" s="159"/>
      <c r="AI3" s="160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5"/>
      <c r="D4" s="45" t="str">
        <f>IF(Прогнози!K4="","",Прогнози!K4)</f>
        <v>Korando</v>
      </c>
      <c r="E4" s="58">
        <f>((VALUE(MID(Прогнози!M4,1,1))))</f>
        <v>1</v>
      </c>
      <c r="F4" s="59">
        <f>((VALUE(MID(Прогнози!M4,2,1))))</f>
        <v>1</v>
      </c>
      <c r="G4" s="60">
        <f>((VALUE(MID(Прогнози!M4,3,1))))</f>
        <v>1</v>
      </c>
      <c r="H4" s="59">
        <f>((VALUE(MID(Прогнози!M4,4,1))))</f>
        <v>1</v>
      </c>
      <c r="I4" s="60">
        <f>((VALUE(MID(Прогнози!M4,5,1))))</f>
        <v>2</v>
      </c>
      <c r="J4" s="59">
        <f>((VALUE(MID(Прогнози!M4,6,1))))</f>
        <v>1</v>
      </c>
      <c r="K4" s="60">
        <f>((VALUE(MID(Прогнози!M4,7,1))))</f>
        <v>2</v>
      </c>
      <c r="L4" s="59">
        <f>((VALUE(MID(Прогнози!M4,8,1))))</f>
        <v>1</v>
      </c>
      <c r="M4" s="60">
        <f>((VALUE(MID(Прогнози!M4,9,1))))</f>
        <v>0</v>
      </c>
      <c r="N4" s="59">
        <f>((VALUE(MID(Прогнози!M4,10,1))))</f>
        <v>1</v>
      </c>
      <c r="O4" s="60">
        <f>((VALUE(MID(Прогнози!M4,11,1))))</f>
        <v>2</v>
      </c>
      <c r="P4" s="59">
        <f>((VALUE(MID(Прогнози!M4,12,1))))</f>
        <v>1</v>
      </c>
      <c r="Q4" s="60">
        <f>((VALUE(MID(Прогнози!M4,13,1))))</f>
        <v>0</v>
      </c>
      <c r="R4" s="59">
        <f>((VALUE(MID(Прогнози!M4,14,1))))</f>
        <v>2</v>
      </c>
      <c r="S4" s="60">
        <f>((VALUE(MID(Прогнози!M4,15,1))))</f>
        <v>0</v>
      </c>
      <c r="T4" s="59">
        <f>((VALUE(MID(Прогнози!M4,16,1))))</f>
        <v>0</v>
      </c>
      <c r="U4" s="60">
        <f>((VALUE(MID(Прогнози!M4,17,1))))</f>
        <v>1</v>
      </c>
      <c r="V4" s="59">
        <f>((VALUE(MID(Прогнози!M4,18,1))))</f>
        <v>2</v>
      </c>
      <c r="W4" s="60">
        <f>((VALUE(MID(Прогнози!M4,19,1))))</f>
        <v>1</v>
      </c>
      <c r="X4" s="59">
        <f>((VALUE(MID(Прогнози!M4,20,1))))</f>
        <v>2</v>
      </c>
      <c r="Z4" s="46">
        <f>CV4</f>
        <v>0</v>
      </c>
      <c r="AB4" s="49">
        <f>DF4</f>
        <v>0</v>
      </c>
      <c r="AD4" s="161"/>
      <c r="AE4" s="162"/>
      <c r="AF4" s="162"/>
      <c r="AG4" s="162"/>
      <c r="AH4" s="162"/>
      <c r="AI4" s="163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5">
        <v>2</v>
      </c>
      <c r="D5" s="44" t="str">
        <f>IF(Прогнози!J5="","",Прогнози!J5)</f>
        <v>Gerrard</v>
      </c>
      <c r="E5" s="61">
        <f>((VALUE(MID(Прогнози!L5,1,1))))</f>
        <v>0</v>
      </c>
      <c r="F5" s="62">
        <f>((VALUE(MID(Прогнози!L5,2,1))))</f>
        <v>1</v>
      </c>
      <c r="G5" s="63">
        <f>((VALUE(MID(Прогнози!L5,3,1))))</f>
        <v>1</v>
      </c>
      <c r="H5" s="62">
        <f>((VALUE(MID(Прогнози!L5,4,1))))</f>
        <v>0</v>
      </c>
      <c r="I5" s="63">
        <f>((VALUE(MID(Прогнози!L5,5,1))))</f>
        <v>0</v>
      </c>
      <c r="J5" s="62">
        <f>((VALUE(MID(Прогнози!L5,6,1))))</f>
        <v>0</v>
      </c>
      <c r="K5" s="63">
        <f>((VALUE(MID(Прогнози!L5,7,1))))</f>
        <v>2</v>
      </c>
      <c r="L5" s="62">
        <f>((VALUE(MID(Прогнози!L5,8,1))))</f>
        <v>0</v>
      </c>
      <c r="M5" s="63">
        <f>((VALUE(MID(Прогнози!L5,9,1))))</f>
        <v>0</v>
      </c>
      <c r="N5" s="62">
        <f>((VALUE(MID(Прогнози!L5,10,1))))</f>
        <v>1</v>
      </c>
      <c r="O5" s="63">
        <f>((VALUE(MID(Прогнози!L5,11,1))))</f>
        <v>1</v>
      </c>
      <c r="P5" s="62">
        <f>((VALUE(MID(Прогнози!L5,12,1))))</f>
        <v>0</v>
      </c>
      <c r="Q5" s="63">
        <f>((VALUE(MID(Прогнози!L5,13,1))))</f>
        <v>0</v>
      </c>
      <c r="R5" s="62">
        <f>((VALUE(MID(Прогнози!L5,14,1))))</f>
        <v>2</v>
      </c>
      <c r="S5" s="63">
        <f>((VALUE(MID(Прогнози!L5,15,1))))</f>
        <v>2</v>
      </c>
      <c r="T5" s="62">
        <f>((VALUE(MID(Прогнози!L5,16,1))))</f>
        <v>1</v>
      </c>
      <c r="U5" s="63">
        <f>((VALUE(MID(Прогнози!L5,17,1))))</f>
        <v>2</v>
      </c>
      <c r="V5" s="62">
        <f>((VALUE(MID(Прогнози!L5,18,1))))</f>
        <v>1</v>
      </c>
      <c r="W5" s="63">
        <f>((VALUE(MID(Прогнози!L5,19,1))))</f>
        <v>1</v>
      </c>
      <c r="X5" s="62">
        <f>((VALUE(MID(Прогнози!L5,20,1))))</f>
        <v>1</v>
      </c>
      <c r="Z5" s="46">
        <f aca="true" t="shared" si="57" ref="Z5:Z14">CV5</f>
        <v>0</v>
      </c>
      <c r="AB5" s="49">
        <f aca="true" t="shared" si="58" ref="AB5:AB14">AB3+DF5</f>
        <v>0</v>
      </c>
      <c r="AD5" s="167">
        <f>(CV3+CV5+CV7+CV9+CV11+CV13)</f>
        <v>0</v>
      </c>
      <c r="AE5" s="165">
        <f>(DF3+DF5+DF7+DF9+DF11+DF13)</f>
        <v>0</v>
      </c>
      <c r="AF5" s="169" t="s">
        <v>0</v>
      </c>
      <c r="AG5" s="165">
        <f>(DF4+DF6+DF8+DF10+DF12+DF14)</f>
        <v>0</v>
      </c>
      <c r="AH5" s="171">
        <f>CV4+CV6+CV8+CV10+CV12+CV14</f>
        <v>0</v>
      </c>
      <c r="AI5" s="172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5"/>
      <c r="D6" s="45" t="str">
        <f>IF(Прогнози!K6="","",Прогнози!K6)</f>
        <v>Jerry</v>
      </c>
      <c r="E6" s="58">
        <f>((VALUE(MID(Прогнози!M6,1,1))))</f>
        <v>1</v>
      </c>
      <c r="F6" s="59">
        <f>((VALUE(MID(Прогнози!M6,2,1))))</f>
        <v>2</v>
      </c>
      <c r="G6" s="60">
        <f>((VALUE(MID(Прогнози!M6,3,1))))</f>
        <v>1</v>
      </c>
      <c r="H6" s="59">
        <f>((VALUE(MID(Прогнози!M6,4,1))))</f>
        <v>1</v>
      </c>
      <c r="I6" s="60">
        <f>((VALUE(MID(Прогнози!M6,5,1))))</f>
        <v>1</v>
      </c>
      <c r="J6" s="59">
        <f>((VALUE(MID(Прогнози!M6,6,1))))</f>
        <v>2</v>
      </c>
      <c r="K6" s="60">
        <f>((VALUE(MID(Прогнози!M6,7,1))))</f>
        <v>2</v>
      </c>
      <c r="L6" s="59">
        <f>((VALUE(MID(Прогнози!M6,8,1))))</f>
        <v>1</v>
      </c>
      <c r="M6" s="60">
        <f>((VALUE(MID(Прогнози!M6,9,1))))</f>
        <v>1</v>
      </c>
      <c r="N6" s="59">
        <f>((VALUE(MID(Прогнози!M6,10,1))))</f>
        <v>1</v>
      </c>
      <c r="O6" s="60">
        <f>((VALUE(MID(Прогнози!M6,11,1))))</f>
        <v>2</v>
      </c>
      <c r="P6" s="59">
        <f>((VALUE(MID(Прогнози!M6,12,1))))</f>
        <v>1</v>
      </c>
      <c r="Q6" s="60">
        <f>((VALUE(MID(Прогнози!M6,13,1))))</f>
        <v>1</v>
      </c>
      <c r="R6" s="59">
        <f>((VALUE(MID(Прогнози!M6,14,1))))</f>
        <v>2</v>
      </c>
      <c r="S6" s="60">
        <f>((VALUE(MID(Прогнози!M6,15,1))))</f>
        <v>1</v>
      </c>
      <c r="T6" s="59">
        <f>((VALUE(MID(Прогнози!M6,16,1))))</f>
        <v>1</v>
      </c>
      <c r="U6" s="60">
        <f>((VALUE(MID(Прогнози!M6,17,1))))</f>
        <v>1</v>
      </c>
      <c r="V6" s="59">
        <f>((VALUE(MID(Прогнози!M6,18,1))))</f>
        <v>2</v>
      </c>
      <c r="W6" s="60">
        <f>((VALUE(MID(Прогнози!M6,19,1))))</f>
        <v>0</v>
      </c>
      <c r="X6" s="59">
        <f>((VALUE(MID(Прогнози!M6,20,1))))</f>
        <v>0</v>
      </c>
      <c r="Z6" s="46">
        <f t="shared" si="57"/>
        <v>0</v>
      </c>
      <c r="AB6" s="49">
        <f t="shared" si="58"/>
        <v>0</v>
      </c>
      <c r="AD6" s="168"/>
      <c r="AE6" s="166"/>
      <c r="AF6" s="170"/>
      <c r="AG6" s="166"/>
      <c r="AH6" s="173"/>
      <c r="AI6" s="174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5">
        <v>3</v>
      </c>
      <c r="D7" s="44" t="str">
        <f>IF(Прогнози!J7="","",Прогнози!J7)</f>
        <v>BROKER</v>
      </c>
      <c r="E7" s="61">
        <f>((VALUE(MID(Прогнози!L7,1,1))))</f>
        <v>1</v>
      </c>
      <c r="F7" s="62">
        <f>((VALUE(MID(Прогнози!L7,2,1))))</f>
        <v>0</v>
      </c>
      <c r="G7" s="63">
        <f>((VALUE(MID(Прогнози!L7,3,1))))</f>
        <v>1</v>
      </c>
      <c r="H7" s="62">
        <f>((VALUE(MID(Прогнози!L7,4,1))))</f>
        <v>0</v>
      </c>
      <c r="I7" s="63">
        <f>((VALUE(MID(Прогнози!L7,5,1))))</f>
        <v>0</v>
      </c>
      <c r="J7" s="62">
        <f>((VALUE(MID(Прогнози!L7,6,1))))</f>
        <v>1</v>
      </c>
      <c r="K7" s="63">
        <f>((VALUE(MID(Прогнози!L7,7,1))))</f>
        <v>1</v>
      </c>
      <c r="L7" s="62">
        <f>((VALUE(MID(Прогнози!L7,8,1))))</f>
        <v>0</v>
      </c>
      <c r="M7" s="63">
        <f>((VALUE(MID(Прогнози!L7,9,1))))</f>
        <v>0</v>
      </c>
      <c r="N7" s="62">
        <f>((VALUE(MID(Прогнози!L7,10,1))))</f>
        <v>1</v>
      </c>
      <c r="O7" s="63">
        <f>((VALUE(MID(Прогнози!L7,11,1))))</f>
        <v>1</v>
      </c>
      <c r="P7" s="62">
        <f>((VALUE(MID(Прогнози!L7,12,1))))</f>
        <v>0</v>
      </c>
      <c r="Q7" s="63">
        <f>((VALUE(MID(Прогнози!L7,13,1))))</f>
        <v>0</v>
      </c>
      <c r="R7" s="62">
        <f>((VALUE(MID(Прогнози!L7,14,1))))</f>
        <v>1</v>
      </c>
      <c r="S7" s="63">
        <f>((VALUE(MID(Прогнози!L7,15,1))))</f>
        <v>1</v>
      </c>
      <c r="T7" s="62">
        <f>((VALUE(MID(Прогнози!L7,16,1))))</f>
        <v>0</v>
      </c>
      <c r="U7" s="63">
        <f>((VALUE(MID(Прогнози!L7,17,1))))</f>
        <v>2</v>
      </c>
      <c r="V7" s="62">
        <f>((VALUE(MID(Прогнози!L7,18,1))))</f>
        <v>1</v>
      </c>
      <c r="W7" s="63">
        <f>((VALUE(MID(Прогнози!L7,19,1))))</f>
        <v>1</v>
      </c>
      <c r="X7" s="62">
        <f>((VALUE(MID(Прогнози!L7,20,1))))</f>
        <v>0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5"/>
      <c r="D8" s="45" t="str">
        <f>IF(Прогнози!K8="","",Прогнози!K8)</f>
        <v>Батяр</v>
      </c>
      <c r="E8" s="58">
        <f>((VALUE(MID(Прогнози!M8,1,1))))</f>
        <v>1</v>
      </c>
      <c r="F8" s="59">
        <f>((VALUE(MID(Прогнози!M8,2,1))))</f>
        <v>1</v>
      </c>
      <c r="G8" s="60">
        <f>((VALUE(MID(Прогнози!M8,3,1))))</f>
        <v>1</v>
      </c>
      <c r="H8" s="59">
        <f>((VALUE(MID(Прогнози!M8,4,1))))</f>
        <v>2</v>
      </c>
      <c r="I8" s="60">
        <f>((VALUE(MID(Прогнози!M8,5,1))))</f>
        <v>1</v>
      </c>
      <c r="J8" s="59">
        <f>((VALUE(MID(Прогнози!M8,6,1))))</f>
        <v>1</v>
      </c>
      <c r="K8" s="60">
        <f>((VALUE(MID(Прогнози!M8,7,1))))</f>
        <v>2</v>
      </c>
      <c r="L8" s="59">
        <f>((VALUE(MID(Прогнози!M8,8,1))))</f>
        <v>1</v>
      </c>
      <c r="M8" s="60">
        <f>((VALUE(MID(Прогнози!M8,9,1))))</f>
        <v>1</v>
      </c>
      <c r="N8" s="59">
        <f>((VALUE(MID(Прогнози!M8,10,1))))</f>
        <v>2</v>
      </c>
      <c r="O8" s="60">
        <f>((VALUE(MID(Прогнози!M8,11,1))))</f>
        <v>1</v>
      </c>
      <c r="P8" s="59">
        <f>((VALUE(MID(Прогнози!M8,12,1))))</f>
        <v>1</v>
      </c>
      <c r="Q8" s="60">
        <f>((VALUE(MID(Прогнози!M8,13,1))))</f>
        <v>2</v>
      </c>
      <c r="R8" s="59">
        <f>((VALUE(MID(Прогнози!M8,14,1))))</f>
        <v>3</v>
      </c>
      <c r="S8" s="60">
        <f>((VALUE(MID(Прогнози!M8,15,1))))</f>
        <v>1</v>
      </c>
      <c r="T8" s="59">
        <f>((VALUE(MID(Прогнози!M8,16,1))))</f>
        <v>0</v>
      </c>
      <c r="U8" s="60">
        <f>((VALUE(MID(Прогнози!M8,17,1))))</f>
        <v>1</v>
      </c>
      <c r="V8" s="59">
        <f>((VALUE(MID(Прогнози!M8,18,1))))</f>
        <v>2</v>
      </c>
      <c r="W8" s="60">
        <f>((VALUE(MID(Прогнози!M8,19,1))))</f>
        <v>1</v>
      </c>
      <c r="X8" s="59">
        <f>((VALUE(MID(Прогнози!M8,20,1))))</f>
        <v>1</v>
      </c>
      <c r="Z8" s="46">
        <f t="shared" si="57"/>
        <v>0</v>
      </c>
      <c r="AB8" s="49">
        <f t="shared" si="58"/>
        <v>0</v>
      </c>
      <c r="AE8" s="157">
        <f>IF(Z3&gt;Z4,D3,IF(Z3&lt;Z4,D4,IF(Z3=Z4,"","")))</f>
      </c>
      <c r="AF8" s="157"/>
      <c r="AG8" s="157"/>
      <c r="AH8" s="50">
        <f>IF(AE8&lt;&gt;"",CONCATENATE(1,"'"),"")</f>
      </c>
      <c r="AI8" s="50">
        <f>IF(OR(DC3=2,DC4=2,DD3,DD4),CONCATENATE(45,"+","'"),"")</f>
      </c>
      <c r="AJ8" s="50">
        <f>IF(OR(DD3=3,DD4=3),CONCATENATE(68,"'"),"")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5">
        <v>4</v>
      </c>
      <c r="D9" s="44" t="str">
        <f>IF(Прогнози!J9="","",Прогнози!J9)</f>
        <v>iGR</v>
      </c>
      <c r="E9" s="61">
        <f>((VALUE(MID(Прогнози!L9,1,1))))</f>
        <v>1</v>
      </c>
      <c r="F9" s="62">
        <f>((VALUE(MID(Прогнози!L9,2,1))))</f>
        <v>2</v>
      </c>
      <c r="G9" s="63">
        <f>((VALUE(MID(Прогнози!L9,3,1))))</f>
        <v>2</v>
      </c>
      <c r="H9" s="62">
        <f>((VALUE(MID(Прогнози!L9,4,1))))</f>
        <v>1</v>
      </c>
      <c r="I9" s="63">
        <f>((VALUE(MID(Прогнози!L9,5,1))))</f>
        <v>1</v>
      </c>
      <c r="J9" s="62">
        <f>((VALUE(MID(Прогнози!L9,6,1))))</f>
        <v>1</v>
      </c>
      <c r="K9" s="63">
        <f>((VALUE(MID(Прогнози!L9,7,1))))</f>
        <v>1</v>
      </c>
      <c r="L9" s="62">
        <f>((VALUE(MID(Прогнози!L9,8,1))))</f>
        <v>0</v>
      </c>
      <c r="M9" s="63">
        <f>((VALUE(MID(Прогнози!L9,9,1))))</f>
        <v>1</v>
      </c>
      <c r="N9" s="62">
        <f>((VALUE(MID(Прогнози!L9,10,1))))</f>
        <v>2</v>
      </c>
      <c r="O9" s="63">
        <f>((VALUE(MID(Прогнози!L9,11,1))))</f>
        <v>1</v>
      </c>
      <c r="P9" s="62">
        <f>((VALUE(MID(Прогнози!L9,12,1))))</f>
        <v>0</v>
      </c>
      <c r="Q9" s="63">
        <f>((VALUE(MID(Прогнози!L9,13,1))))</f>
        <v>1</v>
      </c>
      <c r="R9" s="62">
        <f>((VALUE(MID(Прогнози!L9,14,1))))</f>
        <v>2</v>
      </c>
      <c r="S9" s="63">
        <f>((VALUE(MID(Прогнози!L9,15,1))))</f>
        <v>1</v>
      </c>
      <c r="T9" s="62">
        <f>((VALUE(MID(Прогнози!L9,16,1))))</f>
        <v>1</v>
      </c>
      <c r="U9" s="63">
        <f>((VALUE(MID(Прогнози!L9,17,1))))</f>
        <v>2</v>
      </c>
      <c r="V9" s="62">
        <f>((VALUE(MID(Прогнози!L9,18,1))))</f>
        <v>1</v>
      </c>
      <c r="W9" s="63">
        <f>((VALUE(MID(Прогнози!L9,19,1))))</f>
        <v>1</v>
      </c>
      <c r="X9" s="62">
        <f>((VALUE(MID(Прогнози!L9,20,1))))</f>
        <v>1</v>
      </c>
      <c r="Z9" s="46">
        <f>CV9</f>
        <v>0</v>
      </c>
      <c r="AB9" s="49">
        <f t="shared" si="58"/>
        <v>0</v>
      </c>
      <c r="AD9" s="64"/>
      <c r="AE9" s="157">
        <f>IF(Z5&gt;Z6,D5,IF(Z5&lt;Z6,D6,IF(Z5=Z6,"","")))</f>
      </c>
      <c r="AF9" s="157"/>
      <c r="AG9" s="157"/>
      <c r="AH9" s="50">
        <f>IF(AE9&lt;&gt;"",CONCATENATE(13,"'"),"")</f>
      </c>
      <c r="AI9" s="50">
        <f>IF(OR(DC5=2,DC6=2,DD5,DD6),CONCATENATE(24,"'"),"")</f>
      </c>
      <c r="AJ9" s="50">
        <f>IF(OR(DD5=3,DD6=3),CONCATENATE(50,"'"),"")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5"/>
      <c r="D10" s="45" t="str">
        <f>IF(Прогнози!K10="","",Прогнози!K10)</f>
        <v>Job</v>
      </c>
      <c r="E10" s="58">
        <f>((VALUE(MID(Прогнози!M10,1,1))))</f>
        <v>0</v>
      </c>
      <c r="F10" s="59">
        <f>((VALUE(MID(Прогнози!M10,2,1))))</f>
        <v>1</v>
      </c>
      <c r="G10" s="60">
        <f>((VALUE(MID(Прогнози!M10,3,1))))</f>
        <v>1</v>
      </c>
      <c r="H10" s="59">
        <f>((VALUE(MID(Прогнози!M10,4,1))))</f>
        <v>1</v>
      </c>
      <c r="I10" s="60">
        <f>((VALUE(MID(Прогнози!M10,5,1))))</f>
        <v>0</v>
      </c>
      <c r="J10" s="59">
        <f>((VALUE(MID(Прогнози!M10,6,1))))</f>
        <v>0</v>
      </c>
      <c r="K10" s="60">
        <f>((VALUE(MID(Прогнози!M10,7,1))))</f>
        <v>2</v>
      </c>
      <c r="L10" s="59">
        <f>((VALUE(MID(Прогнози!M10,8,1))))</f>
        <v>0</v>
      </c>
      <c r="M10" s="60">
        <f>((VALUE(MID(Прогнози!M10,9,1))))</f>
        <v>0</v>
      </c>
      <c r="N10" s="59">
        <f>((VALUE(MID(Прогнози!M10,10,1))))</f>
        <v>1</v>
      </c>
      <c r="O10" s="60">
        <f>((VALUE(MID(Прогнози!M10,11,1))))</f>
        <v>1</v>
      </c>
      <c r="P10" s="59">
        <f>((VALUE(MID(Прогнози!M10,12,1))))</f>
        <v>1</v>
      </c>
      <c r="Q10" s="60">
        <f>((VALUE(MID(Прогнози!M10,13,1))))</f>
        <v>1</v>
      </c>
      <c r="R10" s="59">
        <f>((VALUE(MID(Прогнози!M10,14,1))))</f>
        <v>2</v>
      </c>
      <c r="S10" s="60">
        <f>((VALUE(MID(Прогнози!M10,15,1))))</f>
        <v>1</v>
      </c>
      <c r="T10" s="59">
        <f>((VALUE(MID(Прогнози!M10,16,1))))</f>
        <v>1</v>
      </c>
      <c r="U10" s="60">
        <f>((VALUE(MID(Прогнози!M10,17,1))))</f>
        <v>2</v>
      </c>
      <c r="V10" s="59">
        <f>((VALUE(MID(Прогнози!M10,18,1))))</f>
        <v>1</v>
      </c>
      <c r="W10" s="60">
        <f>((VALUE(MID(Прогнози!M10,19,1))))</f>
        <v>1</v>
      </c>
      <c r="X10" s="59">
        <f>((VALUE(MID(Прогнози!M10,20,1))))</f>
        <v>1</v>
      </c>
      <c r="Z10" s="46">
        <f t="shared" si="57"/>
        <v>0</v>
      </c>
      <c r="AB10" s="49">
        <f t="shared" si="58"/>
        <v>0</v>
      </c>
      <c r="AD10" s="64"/>
      <c r="AE10" s="157">
        <f>IF(Z7&gt;Z8,D7,IF(Z7&lt;Z8,D8,IF(Z7=Z8,"","")))</f>
      </c>
      <c r="AF10" s="157"/>
      <c r="AG10" s="157"/>
      <c r="AH10" s="50">
        <f>IF(AE10&lt;&gt;"",CONCATENATE(34,"'"),"")</f>
      </c>
      <c r="AI10" s="50">
        <f>IF(OR(DC7=2,DC8=2,DD7,DD8),CONCATENATE(42,"'"),"")</f>
      </c>
      <c r="AJ10" s="50">
        <f>IF(OR(DD7=3,DD8=3),CONCATENATE(56,"'"),"")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5">
        <v>5</v>
      </c>
      <c r="D11" s="44" t="str">
        <f>IF(Прогнози!J11="","",Прогнози!J11)</f>
        <v>Kerimoff</v>
      </c>
      <c r="E11" s="61">
        <f>((VALUE(MID(Прогнози!L11,1,1))))</f>
        <v>1</v>
      </c>
      <c r="F11" s="62">
        <f>((VALUE(MID(Прогнози!L11,2,1))))</f>
        <v>2</v>
      </c>
      <c r="G11" s="63">
        <f>((VALUE(MID(Прогнози!L11,3,1))))</f>
        <v>1</v>
      </c>
      <c r="H11" s="62">
        <f>((VALUE(MID(Прогнози!L11,4,1))))</f>
        <v>1</v>
      </c>
      <c r="I11" s="63">
        <f>((VALUE(MID(Прогнози!L11,5,1))))</f>
        <v>0</v>
      </c>
      <c r="J11" s="62">
        <f>((VALUE(MID(Прогнози!L11,6,1))))</f>
        <v>2</v>
      </c>
      <c r="K11" s="63">
        <f>((VALUE(MID(Прогнози!L11,7,1))))</f>
        <v>3</v>
      </c>
      <c r="L11" s="62">
        <f>((VALUE(MID(Прогнози!L11,8,1))))</f>
        <v>2</v>
      </c>
      <c r="M11" s="63">
        <f>((VALUE(MID(Прогнози!L11,9,1))))</f>
        <v>1</v>
      </c>
      <c r="N11" s="62">
        <f>((VALUE(MID(Прогнози!L11,10,1))))</f>
        <v>1</v>
      </c>
      <c r="O11" s="63">
        <f>((VALUE(MID(Прогнози!L11,11,1))))</f>
        <v>1</v>
      </c>
      <c r="P11" s="62">
        <f>((VALUE(MID(Прогнози!L11,12,1))))</f>
        <v>1</v>
      </c>
      <c r="Q11" s="63">
        <f>((VALUE(MID(Прогнози!L11,13,1))))</f>
        <v>1</v>
      </c>
      <c r="R11" s="62">
        <f>((VALUE(MID(Прогнози!L11,14,1))))</f>
        <v>3</v>
      </c>
      <c r="S11" s="63">
        <f>((VALUE(MID(Прогнози!L11,15,1))))</f>
        <v>0</v>
      </c>
      <c r="T11" s="62">
        <f>((VALUE(MID(Прогнози!L11,16,1))))</f>
        <v>2</v>
      </c>
      <c r="U11" s="63">
        <f>((VALUE(MID(Прогнози!L11,17,1))))</f>
        <v>2</v>
      </c>
      <c r="V11" s="62">
        <f>((VALUE(MID(Прогнози!L11,18,1))))</f>
        <v>0</v>
      </c>
      <c r="W11" s="63">
        <f>((VALUE(MID(Прогнози!L11,19,1))))</f>
        <v>1</v>
      </c>
      <c r="X11" s="62">
        <f>((VALUE(MID(Прогнози!L11,20,1))))</f>
        <v>1</v>
      </c>
      <c r="Z11" s="46">
        <f t="shared" si="57"/>
        <v>0</v>
      </c>
      <c r="AB11" s="49">
        <f t="shared" si="58"/>
        <v>0</v>
      </c>
      <c r="AD11" s="64"/>
      <c r="AE11" s="157">
        <f>IF(Z9&gt;Z10,D9,IF(Z9&lt;Z10,D10,IF(Z9=Z10,"","")))</f>
      </c>
      <c r="AF11" s="157"/>
      <c r="AG11" s="157"/>
      <c r="AH11" s="50">
        <f>IF(AE11&lt;&gt;"",CONCATENATE(51,"'"),"")</f>
      </c>
      <c r="AI11" s="50">
        <f>IF(OR(DC9=2,DC10=2,DD9,DD10),CONCATENATE(71,"'"),"")</f>
      </c>
      <c r="AJ11" s="50">
        <f>IF(OR(DD9=3,DD10=3),CONCATENATE(81,"'"),"")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5"/>
      <c r="D12" s="45" t="str">
        <f>IF(Прогнози!K12="","",Прогнози!K12)</f>
        <v>dethharmonix</v>
      </c>
      <c r="E12" s="58">
        <f>((VALUE(MID(Прогнози!M12,1,1))))</f>
        <v>0</v>
      </c>
      <c r="F12" s="59">
        <f>((VALUE(MID(Прогнози!M12,2,1))))</f>
        <v>2</v>
      </c>
      <c r="G12" s="60">
        <f>((VALUE(MID(Прогнози!M12,3,1))))</f>
        <v>0</v>
      </c>
      <c r="H12" s="59">
        <f>((VALUE(MID(Прогнози!M12,4,1))))</f>
        <v>1</v>
      </c>
      <c r="I12" s="60">
        <f>((VALUE(MID(Прогнози!M12,5,1))))</f>
        <v>1</v>
      </c>
      <c r="J12" s="59">
        <f>((VALUE(MID(Прогнози!M12,6,1))))</f>
        <v>1</v>
      </c>
      <c r="K12" s="60">
        <f>((VALUE(MID(Прогнози!M12,7,1))))</f>
        <v>1</v>
      </c>
      <c r="L12" s="59">
        <f>((VALUE(MID(Прогнози!M12,8,1))))</f>
        <v>2</v>
      </c>
      <c r="M12" s="60">
        <f>((VALUE(MID(Прогнози!M12,9,1))))</f>
        <v>0</v>
      </c>
      <c r="N12" s="59">
        <f>((VALUE(MID(Прогнози!M12,10,1))))</f>
        <v>0</v>
      </c>
      <c r="O12" s="60">
        <f>((VALUE(MID(Прогнози!M12,11,1))))</f>
        <v>1</v>
      </c>
      <c r="P12" s="59">
        <f>((VALUE(MID(Прогнози!M12,12,1))))</f>
        <v>0</v>
      </c>
      <c r="Q12" s="60">
        <f>((VALUE(MID(Прогнози!M12,13,1))))</f>
        <v>1</v>
      </c>
      <c r="R12" s="59">
        <f>((VALUE(MID(Прогнози!M12,14,1))))</f>
        <v>3</v>
      </c>
      <c r="S12" s="60">
        <f>((VALUE(MID(Прогнози!M12,15,1))))</f>
        <v>2</v>
      </c>
      <c r="T12" s="59">
        <f>((VALUE(MID(Прогнози!M12,16,1))))</f>
        <v>2</v>
      </c>
      <c r="U12" s="60">
        <f>((VALUE(MID(Прогнози!M12,17,1))))</f>
        <v>0</v>
      </c>
      <c r="V12" s="59">
        <f>((VALUE(MID(Прогнози!M12,18,1))))</f>
        <v>2</v>
      </c>
      <c r="W12" s="60">
        <f>((VALUE(MID(Прогнози!M12,19,1))))</f>
        <v>1</v>
      </c>
      <c r="X12" s="59">
        <f>((VALUE(MID(Прогнози!M12,20,1))))</f>
        <v>2</v>
      </c>
      <c r="Z12" s="46">
        <f t="shared" si="57"/>
        <v>0</v>
      </c>
      <c r="AB12" s="49">
        <f t="shared" si="58"/>
        <v>0</v>
      </c>
      <c r="AD12" s="64"/>
      <c r="AE12" s="157">
        <f>IF(Z11&gt;Z12,D11,IF(Z11&lt;Z12,D12,IF(Z11=Z12,"","")))</f>
      </c>
      <c r="AF12" s="157"/>
      <c r="AG12" s="157"/>
      <c r="AH12" s="50">
        <f>IF(AE12&lt;&gt;"",CONCATENATE(68,"'"),"")</f>
      </c>
      <c r="AI12" s="50">
        <f>IF(OR(DC11=2,DC12=2,DD11,DD12),CONCATENATE(73,"'"),"")</f>
      </c>
      <c r="AJ12" s="50">
        <f>IF(OR(DD11=3,DD12=3),CONCATENATE(77,"'"),"")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5">
        <v>6</v>
      </c>
      <c r="D13" s="44" t="str">
        <f>IF(Прогнози!J13="","",Прогнози!J13)</f>
        <v>Musja</v>
      </c>
      <c r="E13" s="61">
        <f>((VALUE(MID(Прогнози!L13,1,1))))</f>
        <v>0</v>
      </c>
      <c r="F13" s="62">
        <f>((VALUE(MID(Прогнози!L13,2,1))))</f>
        <v>1</v>
      </c>
      <c r="G13" s="63">
        <f>((VALUE(MID(Прогнози!L13,3,1))))</f>
        <v>2</v>
      </c>
      <c r="H13" s="62">
        <f>((VALUE(MID(Прогнози!L13,4,1))))</f>
        <v>1</v>
      </c>
      <c r="I13" s="63">
        <f>((VALUE(MID(Прогнози!L13,5,1))))</f>
        <v>2</v>
      </c>
      <c r="J13" s="62">
        <f>((VALUE(MID(Прогнози!L13,6,1))))</f>
        <v>1</v>
      </c>
      <c r="K13" s="63">
        <f>((VALUE(MID(Прогнози!L13,7,1))))</f>
        <v>2</v>
      </c>
      <c r="L13" s="62">
        <f>((VALUE(MID(Прогнози!L13,8,1))))</f>
        <v>1</v>
      </c>
      <c r="M13" s="63">
        <f>((VALUE(MID(Прогнози!L13,9,1))))</f>
        <v>1</v>
      </c>
      <c r="N13" s="62">
        <f>((VALUE(MID(Прогнози!L13,10,1))))</f>
        <v>0</v>
      </c>
      <c r="O13" s="63">
        <f>((VALUE(MID(Прогнози!L13,11,1))))</f>
        <v>1</v>
      </c>
      <c r="P13" s="62">
        <f>((VALUE(MID(Прогнози!L13,12,1))))</f>
        <v>1</v>
      </c>
      <c r="Q13" s="63">
        <f>((VALUE(MID(Прогнози!L13,13,1))))</f>
        <v>1</v>
      </c>
      <c r="R13" s="62">
        <f>((VALUE(MID(Прогнози!L13,14,1))))</f>
        <v>2</v>
      </c>
      <c r="S13" s="63">
        <f>((VALUE(MID(Прогнози!L13,15,1))))</f>
        <v>1</v>
      </c>
      <c r="T13" s="62">
        <f>((VALUE(MID(Прогнози!L13,16,1))))</f>
        <v>1</v>
      </c>
      <c r="U13" s="63">
        <f>((VALUE(MID(Прогнози!L13,17,1))))</f>
        <v>2</v>
      </c>
      <c r="V13" s="62">
        <f>((VALUE(MID(Прогнози!L13,18,1))))</f>
        <v>1</v>
      </c>
      <c r="W13" s="63">
        <f>((VALUE(MID(Прогнози!L13,19,1))))</f>
        <v>1</v>
      </c>
      <c r="X13" s="62">
        <f>((VALUE(MID(Прогнози!L13,20,1))))</f>
        <v>2</v>
      </c>
      <c r="Z13" s="46">
        <f t="shared" si="57"/>
        <v>0</v>
      </c>
      <c r="AB13" s="49">
        <f t="shared" si="58"/>
        <v>0</v>
      </c>
      <c r="AD13" s="64"/>
      <c r="AE13" s="157">
        <f>IF(Z13&gt;Z14,D13,IF(Z13&lt;Z14,D14,IF(Z13=Z14,"","")))</f>
      </c>
      <c r="AF13" s="157"/>
      <c r="AG13" s="157"/>
      <c r="AH13" s="50">
        <f>IF(AE13&lt;&gt;"",CONCATENATE(84,"'"),"")</f>
      </c>
      <c r="AI13" s="50">
        <f>IF(OR(DC13=2,DC14=2,DD13,DD14),CONCATENATE(89,"'"),"")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5"/>
      <c r="D14" s="122" t="str">
        <f>IF(Прогнози!K14="","",Прогнози!K14)</f>
        <v>AGraEL</v>
      </c>
      <c r="E14" s="58">
        <f>((VALUE(MID(Прогнози!M14,1,1))))</f>
        <v>0</v>
      </c>
      <c r="F14" s="59">
        <f>((VALUE(MID(Прогнози!M14,2,1))))</f>
        <v>2</v>
      </c>
      <c r="G14" s="60">
        <f>((VALUE(MID(Прогнози!M14,3,1))))</f>
        <v>1</v>
      </c>
      <c r="H14" s="59">
        <f>((VALUE(MID(Прогнози!M14,4,1))))</f>
        <v>2</v>
      </c>
      <c r="I14" s="60">
        <f>((VALUE(MID(Прогнози!M14,5,1))))</f>
        <v>2</v>
      </c>
      <c r="J14" s="59">
        <f>((VALUE(MID(Прогнози!M14,6,1))))</f>
        <v>2</v>
      </c>
      <c r="K14" s="60">
        <f>((VALUE(MID(Прогнози!M14,7,1))))</f>
        <v>1</v>
      </c>
      <c r="L14" s="59">
        <f>((VALUE(MID(Прогнози!M14,8,1))))</f>
        <v>3</v>
      </c>
      <c r="M14" s="60">
        <f>((VALUE(MID(Прогнози!M14,9,1))))</f>
        <v>1</v>
      </c>
      <c r="N14" s="59">
        <f>((VALUE(MID(Прогнози!M14,10,1))))</f>
        <v>0</v>
      </c>
      <c r="O14" s="60">
        <f>((VALUE(MID(Прогнози!M14,11,1))))</f>
        <v>0</v>
      </c>
      <c r="P14" s="59">
        <f>((VALUE(MID(Прогнози!M14,12,1))))</f>
        <v>2</v>
      </c>
      <c r="Q14" s="60">
        <f>((VALUE(MID(Прогнози!M14,13,1))))</f>
        <v>1</v>
      </c>
      <c r="R14" s="59">
        <f>((VALUE(MID(Прогнози!M14,14,1))))</f>
        <v>3</v>
      </c>
      <c r="S14" s="60">
        <f>((VALUE(MID(Прогнози!M14,15,1))))</f>
        <v>0</v>
      </c>
      <c r="T14" s="59">
        <f>((VALUE(MID(Прогнози!M14,16,1))))</f>
        <v>1</v>
      </c>
      <c r="U14" s="60">
        <f>((VALUE(MID(Прогнози!M14,17,1))))</f>
        <v>1</v>
      </c>
      <c r="V14" s="59">
        <f>((VALUE(MID(Прогнози!M14,18,1))))</f>
        <v>0</v>
      </c>
      <c r="W14" s="60">
        <f>((VALUE(MID(Прогнози!M14,19,1))))</f>
        <v>0</v>
      </c>
      <c r="X14" s="59">
        <f>((VALUE(MID(Прогнози!M14,20,1))))</f>
        <v>1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6">
        <v>1</v>
      </c>
      <c r="D16" s="47" t="str">
        <f>IF(Прогнози!J16="","",Прогнози!J16)</f>
        <v>Linkin</v>
      </c>
      <c r="E16" s="55">
        <f>((VALUE(MID(Прогнози!L16,1,1))))</f>
        <v>2</v>
      </c>
      <c r="F16" s="56">
        <f>((VALUE(MID(Прогнози!L16,2,1))))</f>
        <v>1</v>
      </c>
      <c r="G16" s="57">
        <f>((VALUE(MID(Прогнози!L16,3,1))))</f>
        <v>1</v>
      </c>
      <c r="H16" s="56">
        <f>((VALUE(MID(Прогнози!L16,4,1))))</f>
        <v>0</v>
      </c>
      <c r="I16" s="57">
        <f>((VALUE(MID(Прогнози!L16,5,1))))</f>
        <v>2</v>
      </c>
      <c r="J16" s="56">
        <f>((VALUE(MID(Прогнози!L16,6,1))))</f>
        <v>0</v>
      </c>
      <c r="K16" s="57">
        <f>((VALUE(MID(Прогнози!L16,7,1))))</f>
        <v>1</v>
      </c>
      <c r="L16" s="56">
        <f>((VALUE(MID(Прогнози!L16,8,1))))</f>
        <v>2</v>
      </c>
      <c r="M16" s="57">
        <f>((VALUE(MID(Прогнози!L16,9,1))))</f>
        <v>1</v>
      </c>
      <c r="N16" s="56">
        <f>((VALUE(MID(Прогнози!L16,10,1))))</f>
        <v>1</v>
      </c>
      <c r="O16" s="57">
        <f>((VALUE(MID(Прогнози!L16,11,1))))</f>
        <v>0</v>
      </c>
      <c r="P16" s="56">
        <f>((VALUE(MID(Прогнози!L16,12,1))))</f>
        <v>0</v>
      </c>
      <c r="Q16" s="57">
        <f>((VALUE(MID(Прогнози!L16,13,1))))</f>
        <v>0</v>
      </c>
      <c r="R16" s="56">
        <f>((VALUE(MID(Прогнози!L16,14,1))))</f>
        <v>2</v>
      </c>
      <c r="S16" s="57">
        <f>((VALUE(MID(Прогнози!L16,15,1))))</f>
        <v>1</v>
      </c>
      <c r="T16" s="56">
        <f>((VALUE(MID(Прогнози!L16,16,1))))</f>
        <v>0</v>
      </c>
      <c r="U16" s="57">
        <f>((VALUE(MID(Прогнози!L16,17,1))))</f>
        <v>2</v>
      </c>
      <c r="V16" s="56">
        <f>((VALUE(MID(Прогнози!L16,18,1))))</f>
        <v>1</v>
      </c>
      <c r="W16" s="57">
        <f>((VALUE(MID(Прогнози!L16,19,1))))</f>
        <v>0</v>
      </c>
      <c r="X16" s="56">
        <f>((VALUE(MID(Прогнози!L16,20,1))))</f>
        <v>2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6"/>
      <c r="D17" s="48" t="str">
        <f>IF(Прогнози!K17="","",Прогнози!K17)</f>
        <v>Асхат</v>
      </c>
      <c r="E17" s="58">
        <f>((VALUE(MID(Прогнози!M17,1,1))))</f>
        <v>2</v>
      </c>
      <c r="F17" s="59">
        <f>((VALUE(MID(Прогнози!M17,2,1))))</f>
        <v>1</v>
      </c>
      <c r="G17" s="60">
        <f>((VALUE(MID(Прогнози!M17,3,1))))</f>
        <v>1</v>
      </c>
      <c r="H17" s="59">
        <f>((VALUE(MID(Прогнози!M17,4,1))))</f>
        <v>1</v>
      </c>
      <c r="I17" s="60">
        <f>((VALUE(MID(Прогнози!M17,5,1))))</f>
        <v>0</v>
      </c>
      <c r="J17" s="59">
        <f>((VALUE(MID(Прогнози!M17,6,1))))</f>
        <v>1</v>
      </c>
      <c r="K17" s="60">
        <f>((VALUE(MID(Прогнози!M17,7,1))))</f>
        <v>0</v>
      </c>
      <c r="L17" s="59">
        <f>((VALUE(MID(Прогнози!M17,8,1))))</f>
        <v>2</v>
      </c>
      <c r="M17" s="60">
        <f>((VALUE(MID(Прогнози!M17,9,1))))</f>
        <v>3</v>
      </c>
      <c r="N17" s="59">
        <f>((VALUE(MID(Прогнози!M17,10,1))))</f>
        <v>2</v>
      </c>
      <c r="O17" s="60">
        <f>((VALUE(MID(Прогнози!M17,11,1))))</f>
        <v>0</v>
      </c>
      <c r="P17" s="59">
        <f>((VALUE(MID(Прогнози!M17,12,1))))</f>
        <v>0</v>
      </c>
      <c r="Q17" s="60">
        <f>((VALUE(MID(Прогнози!M17,13,1))))</f>
        <v>1</v>
      </c>
      <c r="R17" s="59">
        <f>((VALUE(MID(Прогнози!M17,14,1))))</f>
        <v>3</v>
      </c>
      <c r="S17" s="60">
        <f>((VALUE(MID(Прогнози!M17,15,1))))</f>
        <v>1</v>
      </c>
      <c r="T17" s="59">
        <f>((VALUE(MID(Прогнози!M17,16,1))))</f>
        <v>1</v>
      </c>
      <c r="U17" s="60">
        <f>((VALUE(MID(Прогнози!M17,17,1))))</f>
        <v>2</v>
      </c>
      <c r="V17" s="59">
        <f>((VALUE(MID(Прогнози!M17,18,1))))</f>
        <v>1</v>
      </c>
      <c r="W17" s="60">
        <f>((VALUE(MID(Прогнози!M17,19,1))))</f>
        <v>2</v>
      </c>
      <c r="X17" s="59">
        <f>((VALUE(MID(Прогнози!M17,20,1))))</f>
        <v>2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6">
        <v>2</v>
      </c>
      <c r="D18" s="47" t="str">
        <f>IF(Прогнози!J18="","",Прогнози!J18)</f>
        <v>Tentacruel74</v>
      </c>
      <c r="E18" s="61">
        <f>((VALUE(MID(Прогнози!L18,1,1))))</f>
        <v>0</v>
      </c>
      <c r="F18" s="62">
        <f>((VALUE(MID(Прогнози!L18,2,1))))</f>
        <v>3</v>
      </c>
      <c r="G18" s="63">
        <f>((VALUE(MID(Прогнози!L18,3,1))))</f>
        <v>0</v>
      </c>
      <c r="H18" s="62">
        <f>((VALUE(MID(Прогнози!L18,4,1))))</f>
        <v>2</v>
      </c>
      <c r="I18" s="63">
        <f>((VALUE(MID(Прогнози!L18,5,1))))</f>
        <v>2</v>
      </c>
      <c r="J18" s="62">
        <f>((VALUE(MID(Прогнози!L18,6,1))))</f>
        <v>2</v>
      </c>
      <c r="K18" s="63">
        <f>((VALUE(MID(Прогнози!L18,7,1))))</f>
        <v>2</v>
      </c>
      <c r="L18" s="62">
        <f>((VALUE(MID(Прогнози!L18,8,1))))</f>
        <v>0</v>
      </c>
      <c r="M18" s="63">
        <f>((VALUE(MID(Прогнози!L18,9,1))))</f>
        <v>1</v>
      </c>
      <c r="N18" s="62">
        <f>((VALUE(MID(Прогнози!L18,10,1))))</f>
        <v>1</v>
      </c>
      <c r="O18" s="63">
        <f>((VALUE(MID(Прогнози!L18,11,1))))</f>
        <v>0</v>
      </c>
      <c r="P18" s="62">
        <f>((VALUE(MID(Прогнози!L18,12,1))))</f>
        <v>2</v>
      </c>
      <c r="Q18" s="63">
        <f>((VALUE(MID(Прогнози!L18,13,1))))</f>
        <v>1</v>
      </c>
      <c r="R18" s="62">
        <f>((VALUE(MID(Прогнози!L18,14,1))))</f>
        <v>3</v>
      </c>
      <c r="S18" s="63">
        <f>((VALUE(MID(Прогнози!L18,15,1))))</f>
        <v>2</v>
      </c>
      <c r="T18" s="62">
        <f>((VALUE(MID(Прогнози!L18,16,1))))</f>
        <v>0</v>
      </c>
      <c r="U18" s="63">
        <f>((VALUE(MID(Прогнози!L18,17,1))))</f>
        <v>0</v>
      </c>
      <c r="V18" s="62">
        <f>((VALUE(MID(Прогнози!L18,18,1))))</f>
        <v>2</v>
      </c>
      <c r="W18" s="63">
        <f>((VALUE(MID(Прогнози!L18,19,1))))</f>
        <v>2</v>
      </c>
      <c r="X18" s="62">
        <f>((VALUE(MID(Прогнози!L18,20,1))))</f>
        <v>2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6"/>
      <c r="D19" s="48">
        <f>IF(Прогнози!K19="","",Прогнози!K19)</f>
      </c>
      <c r="E19" s="58" t="e">
        <f>((VALUE(MID(Прогнози!M19,1,1))))</f>
        <v>#VALUE!</v>
      </c>
      <c r="F19" s="59" t="e">
        <f>((VALUE(MID(Прогнози!M19,2,1))))</f>
        <v>#VALUE!</v>
      </c>
      <c r="G19" s="60" t="e">
        <f>((VALUE(MID(Прогнози!M19,3,1))))</f>
        <v>#VALUE!</v>
      </c>
      <c r="H19" s="59" t="e">
        <f>((VALUE(MID(Прогнози!M19,4,1))))</f>
        <v>#VALUE!</v>
      </c>
      <c r="I19" s="60" t="e">
        <f>((VALUE(MID(Прогнози!M19,5,1))))</f>
        <v>#VALUE!</v>
      </c>
      <c r="J19" s="59" t="e">
        <f>((VALUE(MID(Прогнози!M19,6,1))))</f>
        <v>#VALUE!</v>
      </c>
      <c r="K19" s="60" t="e">
        <f>((VALUE(MID(Прогнози!M19,7,1))))</f>
        <v>#VALUE!</v>
      </c>
      <c r="L19" s="59" t="e">
        <f>((VALUE(MID(Прогнози!M19,8,1))))</f>
        <v>#VALUE!</v>
      </c>
      <c r="M19" s="60" t="e">
        <f>((VALUE(MID(Прогнози!M19,9,1))))</f>
        <v>#VALUE!</v>
      </c>
      <c r="N19" s="59" t="e">
        <f>((VALUE(MID(Прогнози!M19,10,1))))</f>
        <v>#VALUE!</v>
      </c>
      <c r="O19" s="60" t="e">
        <f>((VALUE(MID(Прогнози!M19,11,1))))</f>
        <v>#VALUE!</v>
      </c>
      <c r="P19" s="59" t="e">
        <f>((VALUE(MID(Прогнози!M19,12,1))))</f>
        <v>#VALUE!</v>
      </c>
      <c r="Q19" s="60" t="e">
        <f>((VALUE(MID(Прогнози!M19,13,1))))</f>
        <v>#VALUE!</v>
      </c>
      <c r="R19" s="59" t="e">
        <f>((VALUE(MID(Прогнози!M19,14,1))))</f>
        <v>#VALUE!</v>
      </c>
      <c r="S19" s="60" t="e">
        <f>((VALUE(MID(Прогнози!M19,15,1))))</f>
        <v>#VALUE!</v>
      </c>
      <c r="T19" s="59" t="e">
        <f>((VALUE(MID(Прогнози!M19,16,1))))</f>
        <v>#VALUE!</v>
      </c>
      <c r="U19" s="60" t="e">
        <f>((VALUE(MID(Прогнози!M19,17,1))))</f>
        <v>#VALUE!</v>
      </c>
      <c r="V19" s="59" t="e">
        <f>((VALUE(MID(Прогнози!M19,18,1))))</f>
        <v>#VALUE!</v>
      </c>
      <c r="W19" s="60" t="e">
        <f>((VALUE(MID(Прогнози!M19,19,1))))</f>
        <v>#VALUE!</v>
      </c>
      <c r="X19" s="59" t="e">
        <f>((VALUE(MID(Прогнози!M19,20,1))))</f>
        <v>#VALUE!</v>
      </c>
      <c r="Z19" s="49">
        <f t="shared" si="111"/>
        <v>0</v>
      </c>
      <c r="AL19" s="50" t="e">
        <f t="shared" si="101"/>
        <v>#VALUE!</v>
      </c>
      <c r="AM19" s="50" t="e">
        <f t="shared" si="59"/>
        <v>#VALUE!</v>
      </c>
      <c r="AN19" s="50" t="e">
        <f t="shared" si="102"/>
        <v>#VALUE!</v>
      </c>
      <c r="AO19" s="50" t="e">
        <f t="shared" si="60"/>
        <v>#VALUE!</v>
      </c>
      <c r="AP19" s="50" t="e">
        <f t="shared" si="103"/>
        <v>#VALUE!</v>
      </c>
      <c r="AQ19" s="50" t="e">
        <f t="shared" si="61"/>
        <v>#VALUE!</v>
      </c>
      <c r="AR19" s="50" t="e">
        <f t="shared" si="104"/>
        <v>#VALUE!</v>
      </c>
      <c r="AS19" s="50" t="e">
        <f t="shared" si="62"/>
        <v>#VALUE!</v>
      </c>
      <c r="AT19" s="50" t="e">
        <f t="shared" si="105"/>
        <v>#VALUE!</v>
      </c>
      <c r="AU19" s="50" t="e">
        <f t="shared" si="63"/>
        <v>#VALUE!</v>
      </c>
      <c r="AV19" s="50" t="e">
        <f t="shared" si="106"/>
        <v>#VALUE!</v>
      </c>
      <c r="AW19" s="50" t="e">
        <f t="shared" si="64"/>
        <v>#VALUE!</v>
      </c>
      <c r="AX19" s="50" t="e">
        <f t="shared" si="107"/>
        <v>#VALUE!</v>
      </c>
      <c r="AY19" s="50" t="e">
        <f t="shared" si="65"/>
        <v>#VALUE!</v>
      </c>
      <c r="AZ19" s="50" t="e">
        <f t="shared" si="108"/>
        <v>#VALUE!</v>
      </c>
      <c r="BA19" s="50" t="e">
        <f t="shared" si="66"/>
        <v>#VALUE!</v>
      </c>
      <c r="BB19" s="50" t="e">
        <f t="shared" si="109"/>
        <v>#VALUE!</v>
      </c>
      <c r="BC19" s="50" t="e">
        <f t="shared" si="67"/>
        <v>#VALUE!</v>
      </c>
      <c r="BD19" s="50" t="e">
        <f t="shared" si="110"/>
        <v>#VALUE!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 t="e">
        <f t="shared" si="69"/>
        <v>#VALUE!</v>
      </c>
      <c r="BR19" s="50" t="e">
        <f t="shared" si="70"/>
        <v>#VALUE!</v>
      </c>
      <c r="BS19" s="50" t="e">
        <f t="shared" si="71"/>
        <v>#VALUE!</v>
      </c>
      <c r="BT19" s="50" t="e">
        <f t="shared" si="72"/>
        <v>#VALUE!</v>
      </c>
      <c r="BU19" s="50" t="e">
        <f t="shared" si="73"/>
        <v>#VALUE!</v>
      </c>
      <c r="BV19" s="50" t="e">
        <f t="shared" si="74"/>
        <v>#VALUE!</v>
      </c>
      <c r="BW19" s="50" t="e">
        <f t="shared" si="75"/>
        <v>#VALUE!</v>
      </c>
      <c r="BX19" s="50" t="e">
        <f t="shared" si="76"/>
        <v>#VALUE!</v>
      </c>
      <c r="BY19" s="50" t="e">
        <f t="shared" si="77"/>
        <v>#VALUE!</v>
      </c>
      <c r="BZ19" s="50" t="e">
        <f t="shared" si="78"/>
        <v>#VALUE!</v>
      </c>
      <c r="CA19" s="50" t="e">
        <f t="shared" si="79"/>
        <v>#VALUE!</v>
      </c>
      <c r="CB19" s="50" t="e">
        <f t="shared" si="80"/>
        <v>#VALUE!</v>
      </c>
      <c r="CC19" s="50" t="e">
        <f t="shared" si="81"/>
        <v>#VALUE!</v>
      </c>
      <c r="CD19" s="50" t="e">
        <f t="shared" si="82"/>
        <v>#VALUE!</v>
      </c>
      <c r="CE19" s="50" t="e">
        <f t="shared" si="83"/>
        <v>#VALUE!</v>
      </c>
      <c r="CF19" s="50" t="e">
        <f t="shared" si="84"/>
        <v>#VALUE!</v>
      </c>
      <c r="CG19" s="50" t="e">
        <f t="shared" si="85"/>
        <v>#VALUE!</v>
      </c>
      <c r="CH19" s="50" t="e">
        <f t="shared" si="86"/>
        <v>#VALUE!</v>
      </c>
      <c r="CI19" s="50" t="e">
        <f t="shared" si="87"/>
        <v>#VALUE!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6">
        <v>3</v>
      </c>
      <c r="D20" s="47" t="str">
        <f>IF(Прогнози!J20="","",Прогнози!J20)</f>
        <v>HomGr</v>
      </c>
      <c r="E20" s="61">
        <f>((VALUE(MID(Прогнози!L20,1,1))))</f>
        <v>1</v>
      </c>
      <c r="F20" s="62">
        <f>((VALUE(MID(Прогнози!L20,2,1))))</f>
        <v>1</v>
      </c>
      <c r="G20" s="63">
        <f>((VALUE(MID(Прогнози!L20,3,1))))</f>
        <v>1</v>
      </c>
      <c r="H20" s="62">
        <f>((VALUE(MID(Прогнози!L20,4,1))))</f>
        <v>1</v>
      </c>
      <c r="I20" s="63">
        <f>((VALUE(MID(Прогнози!L20,5,1))))</f>
        <v>2</v>
      </c>
      <c r="J20" s="62">
        <f>((VALUE(MID(Прогнози!L20,6,1))))</f>
        <v>1</v>
      </c>
      <c r="K20" s="63">
        <f>((VALUE(MID(Прогнози!L20,7,1))))</f>
        <v>2</v>
      </c>
      <c r="L20" s="62">
        <f>((VALUE(MID(Прогнози!L20,8,1))))</f>
        <v>1</v>
      </c>
      <c r="M20" s="63">
        <f>((VALUE(MID(Прогнози!L20,9,1))))</f>
        <v>0</v>
      </c>
      <c r="N20" s="62">
        <f>((VALUE(MID(Прогнози!L20,10,1))))</f>
        <v>0</v>
      </c>
      <c r="O20" s="63">
        <f>((VALUE(MID(Прогнози!L20,11,1))))</f>
        <v>1</v>
      </c>
      <c r="P20" s="62">
        <f>((VALUE(MID(Прогнози!L20,12,1))))</f>
        <v>1</v>
      </c>
      <c r="Q20" s="63">
        <f>((VALUE(MID(Прогнози!L20,13,1))))</f>
        <v>0</v>
      </c>
      <c r="R20" s="62">
        <f>((VALUE(MID(Прогнози!L20,14,1))))</f>
        <v>2</v>
      </c>
      <c r="S20" s="63">
        <f>((VALUE(MID(Прогнози!L20,15,1))))</f>
        <v>1</v>
      </c>
      <c r="T20" s="62">
        <f>((VALUE(MID(Прогнози!L20,16,1))))</f>
        <v>0</v>
      </c>
      <c r="U20" s="63">
        <f>((VALUE(MID(Прогнози!L20,17,1))))</f>
        <v>1</v>
      </c>
      <c r="V20" s="62">
        <f>((VALUE(MID(Прогнози!L20,18,1))))</f>
        <v>2</v>
      </c>
      <c r="W20" s="63">
        <f>((VALUE(MID(Прогнози!L20,19,1))))</f>
        <v>1</v>
      </c>
      <c r="X20" s="62">
        <f>((VALUE(MID(Прогнози!L20,20,1))))</f>
        <v>1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6"/>
      <c r="D21" s="48">
        <f>IF(Прогнози!K21="","",Прогнози!K21)</f>
      </c>
      <c r="E21" s="58" t="e">
        <f>((VALUE(MID(Прогнози!M21,1,1))))</f>
        <v>#VALUE!</v>
      </c>
      <c r="F21" s="59" t="e">
        <f>((VALUE(MID(Прогнози!M21,2,1))))</f>
        <v>#VALUE!</v>
      </c>
      <c r="G21" s="60" t="e">
        <f>((VALUE(MID(Прогнози!M21,3,1))))</f>
        <v>#VALUE!</v>
      </c>
      <c r="H21" s="59" t="e">
        <f>((VALUE(MID(Прогнози!M21,4,1))))</f>
        <v>#VALUE!</v>
      </c>
      <c r="I21" s="60" t="e">
        <f>((VALUE(MID(Прогнози!M21,5,1))))</f>
        <v>#VALUE!</v>
      </c>
      <c r="J21" s="59" t="e">
        <f>((VALUE(MID(Прогнози!M21,6,1))))</f>
        <v>#VALUE!</v>
      </c>
      <c r="K21" s="60" t="e">
        <f>((VALUE(MID(Прогнози!M21,7,1))))</f>
        <v>#VALUE!</v>
      </c>
      <c r="L21" s="59" t="e">
        <f>((VALUE(MID(Прогнози!M21,8,1))))</f>
        <v>#VALUE!</v>
      </c>
      <c r="M21" s="60" t="e">
        <f>((VALUE(MID(Прогнози!M21,9,1))))</f>
        <v>#VALUE!</v>
      </c>
      <c r="N21" s="59" t="e">
        <f>((VALUE(MID(Прогнози!M21,10,1))))</f>
        <v>#VALUE!</v>
      </c>
      <c r="O21" s="60" t="e">
        <f>((VALUE(MID(Прогнози!M21,11,1))))</f>
        <v>#VALUE!</v>
      </c>
      <c r="P21" s="59" t="e">
        <f>((VALUE(MID(Прогнози!M21,12,1))))</f>
        <v>#VALUE!</v>
      </c>
      <c r="Q21" s="60" t="e">
        <f>((VALUE(MID(Прогнози!M21,13,1))))</f>
        <v>#VALUE!</v>
      </c>
      <c r="R21" s="59" t="e">
        <f>((VALUE(MID(Прогнози!M21,14,1))))</f>
        <v>#VALUE!</v>
      </c>
      <c r="S21" s="60" t="e">
        <f>((VALUE(MID(Прогнози!M21,15,1))))</f>
        <v>#VALUE!</v>
      </c>
      <c r="T21" s="59" t="e">
        <f>((VALUE(MID(Прогнози!M21,16,1))))</f>
        <v>#VALUE!</v>
      </c>
      <c r="U21" s="60" t="e">
        <f>((VALUE(MID(Прогнози!M21,17,1))))</f>
        <v>#VALUE!</v>
      </c>
      <c r="V21" s="59" t="e">
        <f>((VALUE(MID(Прогнози!M21,18,1))))</f>
        <v>#VALUE!</v>
      </c>
      <c r="W21" s="60" t="e">
        <f>((VALUE(MID(Прогнози!M21,19,1))))</f>
        <v>#VALUE!</v>
      </c>
      <c r="X21" s="59" t="e">
        <f>((VALUE(MID(Прогнози!M21,20,1))))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6">
        <v>4</v>
      </c>
      <c r="D22" s="47" t="str">
        <f>IF(Прогнози!J22="","",Прогнози!J22)</f>
        <v>Arsmit</v>
      </c>
      <c r="E22" s="61">
        <f>((VALUE(MID(Прогнози!L22,1,1))))</f>
        <v>2</v>
      </c>
      <c r="F22" s="62">
        <f>((VALUE(MID(Прогнози!L22,2,1))))</f>
        <v>1</v>
      </c>
      <c r="G22" s="63">
        <f>((VALUE(MID(Прогнози!L22,3,1))))</f>
        <v>0</v>
      </c>
      <c r="H22" s="62">
        <f>((VALUE(MID(Прогнози!L22,4,1))))</f>
        <v>1</v>
      </c>
      <c r="I22" s="63">
        <f>((VALUE(MID(Прогнози!L22,5,1))))</f>
        <v>0</v>
      </c>
      <c r="J22" s="62">
        <f>((VALUE(MID(Прогнози!L22,6,1))))</f>
        <v>1</v>
      </c>
      <c r="K22" s="63">
        <f>((VALUE(MID(Прогнози!L22,7,1))))</f>
        <v>2</v>
      </c>
      <c r="L22" s="62">
        <f>((VALUE(MID(Прогнози!L22,8,1))))</f>
        <v>1</v>
      </c>
      <c r="M22" s="63">
        <f>((VALUE(MID(Прогнози!L22,9,1))))</f>
        <v>0</v>
      </c>
      <c r="N22" s="62">
        <f>((VALUE(MID(Прогнози!L22,10,1))))</f>
        <v>2</v>
      </c>
      <c r="O22" s="63">
        <f>((VALUE(MID(Прогнози!L22,11,1))))</f>
        <v>1</v>
      </c>
      <c r="P22" s="62">
        <f>((VALUE(MID(Прогнози!L22,12,1))))</f>
        <v>3</v>
      </c>
      <c r="Q22" s="63">
        <f>((VALUE(MID(Прогнози!L22,13,1))))</f>
        <v>1</v>
      </c>
      <c r="R22" s="62">
        <f>((VALUE(MID(Прогнози!L22,14,1))))</f>
        <v>2</v>
      </c>
      <c r="S22" s="63">
        <f>((VALUE(MID(Прогнози!L22,15,1))))</f>
        <v>1</v>
      </c>
      <c r="T22" s="62">
        <f>((VALUE(MID(Прогнози!L22,16,1))))</f>
        <v>1</v>
      </c>
      <c r="U22" s="63">
        <f>((VALUE(MID(Прогнози!L22,17,1))))</f>
        <v>3</v>
      </c>
      <c r="V22" s="62">
        <f>((VALUE(MID(Прогнози!L22,18,1))))</f>
        <v>2</v>
      </c>
      <c r="W22" s="63">
        <f>((VALUE(MID(Прогнози!L22,19,1))))</f>
        <v>0</v>
      </c>
      <c r="X22" s="62">
        <f>((VALUE(MID(Прогнози!L22,20,1))))</f>
        <v>3</v>
      </c>
      <c r="Z22" s="49">
        <f t="shared" si="111"/>
        <v>0</v>
      </c>
      <c r="AL22" s="50">
        <f t="shared" si="101"/>
        <v>0</v>
      </c>
      <c r="AM22" s="50" t="e">
        <f t="shared" si="59"/>
        <v>#VALUE!</v>
      </c>
      <c r="AN22" s="50">
        <f t="shared" si="102"/>
        <v>0</v>
      </c>
      <c r="AO22" s="50" t="e">
        <f t="shared" si="60"/>
        <v>#VALUE!</v>
      </c>
      <c r="AP22" s="50">
        <f t="shared" si="103"/>
        <v>0</v>
      </c>
      <c r="AQ22" s="50" t="e">
        <f t="shared" si="61"/>
        <v>#VALUE!</v>
      </c>
      <c r="AR22" s="50">
        <f t="shared" si="104"/>
        <v>0</v>
      </c>
      <c r="AS22" s="50" t="e">
        <f t="shared" si="62"/>
        <v>#VALUE!</v>
      </c>
      <c r="AT22" s="50">
        <f t="shared" si="105"/>
        <v>0</v>
      </c>
      <c r="AU22" s="50" t="e">
        <f t="shared" si="63"/>
        <v>#VALUE!</v>
      </c>
      <c r="AV22" s="50">
        <f t="shared" si="106"/>
        <v>0</v>
      </c>
      <c r="AW22" s="50" t="e">
        <f t="shared" si="64"/>
        <v>#VALUE!</v>
      </c>
      <c r="AX22" s="50">
        <f t="shared" si="107"/>
        <v>0</v>
      </c>
      <c r="AY22" s="50" t="e">
        <f t="shared" si="65"/>
        <v>#VALUE!</v>
      </c>
      <c r="AZ22" s="50">
        <f t="shared" si="108"/>
        <v>0</v>
      </c>
      <c r="BA22" s="50" t="e">
        <f t="shared" si="66"/>
        <v>#VALUE!</v>
      </c>
      <c r="BB22" s="50">
        <f t="shared" si="109"/>
        <v>0</v>
      </c>
      <c r="BC22" s="50" t="e">
        <f t="shared" si="67"/>
        <v>#VALUE!</v>
      </c>
      <c r="BD22" s="50">
        <f t="shared" si="110"/>
        <v>0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>
        <f t="shared" si="69"/>
        <v>0</v>
      </c>
      <c r="BR22" s="50" t="e">
        <f t="shared" si="70"/>
        <v>#VALUE!</v>
      </c>
      <c r="BS22" s="50">
        <f t="shared" si="71"/>
        <v>0</v>
      </c>
      <c r="BT22" s="50" t="e">
        <f t="shared" si="72"/>
        <v>#VALUE!</v>
      </c>
      <c r="BU22" s="50">
        <f t="shared" si="73"/>
        <v>0</v>
      </c>
      <c r="BV22" s="50" t="e">
        <f t="shared" si="74"/>
        <v>#VALUE!</v>
      </c>
      <c r="BW22" s="50">
        <f t="shared" si="75"/>
        <v>0</v>
      </c>
      <c r="BX22" s="50" t="e">
        <f t="shared" si="76"/>
        <v>#VALUE!</v>
      </c>
      <c r="BY22" s="50">
        <f t="shared" si="77"/>
        <v>0</v>
      </c>
      <c r="BZ22" s="50" t="e">
        <f t="shared" si="78"/>
        <v>#VALUE!</v>
      </c>
      <c r="CA22" s="50">
        <f t="shared" si="79"/>
        <v>0</v>
      </c>
      <c r="CB22" s="50" t="e">
        <f t="shared" si="80"/>
        <v>#VALUE!</v>
      </c>
      <c r="CC22" s="50">
        <f t="shared" si="81"/>
        <v>0</v>
      </c>
      <c r="CD22" s="50" t="e">
        <f t="shared" si="82"/>
        <v>#VALUE!</v>
      </c>
      <c r="CE22" s="50">
        <f t="shared" si="83"/>
        <v>0</v>
      </c>
      <c r="CF22" s="50" t="e">
        <f t="shared" si="84"/>
        <v>#VALUE!</v>
      </c>
      <c r="CG22" s="50">
        <f t="shared" si="85"/>
        <v>0</v>
      </c>
      <c r="CH22" s="50" t="e">
        <f t="shared" si="86"/>
        <v>#VALUE!</v>
      </c>
      <c r="CI22" s="50">
        <f t="shared" si="87"/>
        <v>0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6"/>
      <c r="D23" s="48">
        <f>IF(Прогнози!K23="","",Прогнози!K23)</f>
      </c>
      <c r="E23" s="58" t="e">
        <f>((VALUE(MID(Прогнози!M23,1,1))))</f>
        <v>#VALUE!</v>
      </c>
      <c r="F23" s="59" t="e">
        <f>((VALUE(MID(Прогнози!M23,2,1))))</f>
        <v>#VALUE!</v>
      </c>
      <c r="G23" s="60" t="e">
        <f>((VALUE(MID(Прогнози!M23,3,1))))</f>
        <v>#VALUE!</v>
      </c>
      <c r="H23" s="59" t="e">
        <f>((VALUE(MID(Прогнози!M23,4,1))))</f>
        <v>#VALUE!</v>
      </c>
      <c r="I23" s="60" t="e">
        <f>((VALUE(MID(Прогнози!M23,5,1))))</f>
        <v>#VALUE!</v>
      </c>
      <c r="J23" s="59" t="e">
        <f>((VALUE(MID(Прогнози!M23,6,1))))</f>
        <v>#VALUE!</v>
      </c>
      <c r="K23" s="60" t="e">
        <f>((VALUE(MID(Прогнози!M23,7,1))))</f>
        <v>#VALUE!</v>
      </c>
      <c r="L23" s="59" t="e">
        <f>((VALUE(MID(Прогнози!M23,8,1))))</f>
        <v>#VALUE!</v>
      </c>
      <c r="M23" s="60" t="e">
        <f>((VALUE(MID(Прогнози!M23,9,1))))</f>
        <v>#VALUE!</v>
      </c>
      <c r="N23" s="59" t="e">
        <f>((VALUE(MID(Прогнози!M23,10,1))))</f>
        <v>#VALUE!</v>
      </c>
      <c r="O23" s="60" t="e">
        <f>((VALUE(MID(Прогнози!M23,11,1))))</f>
        <v>#VALUE!</v>
      </c>
      <c r="P23" s="59" t="e">
        <f>((VALUE(MID(Прогнози!M23,12,1))))</f>
        <v>#VALUE!</v>
      </c>
      <c r="Q23" s="60" t="e">
        <f>((VALUE(MID(Прогнози!M23,13,1))))</f>
        <v>#VALUE!</v>
      </c>
      <c r="R23" s="59" t="e">
        <f>((VALUE(MID(Прогнози!M23,14,1))))</f>
        <v>#VALUE!</v>
      </c>
      <c r="S23" s="60" t="e">
        <f>((VALUE(MID(Прогнози!M23,15,1))))</f>
        <v>#VALUE!</v>
      </c>
      <c r="T23" s="59" t="e">
        <f>((VALUE(MID(Прогнози!M23,16,1))))</f>
        <v>#VALUE!</v>
      </c>
      <c r="U23" s="60" t="e">
        <f>((VALUE(MID(Прогнози!M23,17,1))))</f>
        <v>#VALUE!</v>
      </c>
      <c r="V23" s="59" t="e">
        <f>((VALUE(MID(Прогнози!M23,18,1))))</f>
        <v>#VALUE!</v>
      </c>
      <c r="W23" s="60" t="e">
        <f>((VALUE(MID(Прогнози!M23,19,1))))</f>
        <v>#VALUE!</v>
      </c>
      <c r="X23" s="59" t="e">
        <f>((VALUE(MID(Прогнози!M23,20,1))))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6">
        <v>5</v>
      </c>
      <c r="D24" s="47" t="str">
        <f>IF(Прогнози!J24="","",Прогнози!J24)</f>
        <v>Lord_Fenix</v>
      </c>
      <c r="E24" s="61">
        <f>((VALUE(MID(Прогнози!L24,1,1))))</f>
        <v>2</v>
      </c>
      <c r="F24" s="62">
        <f>((VALUE(MID(Прогнози!L24,2,1))))</f>
        <v>1</v>
      </c>
      <c r="G24" s="63">
        <f>((VALUE(MID(Прогнози!L24,3,1))))</f>
        <v>2</v>
      </c>
      <c r="H24" s="62">
        <f>((VALUE(MID(Прогнози!L24,4,1))))</f>
        <v>0</v>
      </c>
      <c r="I24" s="63">
        <f>((VALUE(MID(Прогнози!L24,5,1))))</f>
        <v>1</v>
      </c>
      <c r="J24" s="62">
        <f>((VALUE(MID(Прогнози!L24,6,1))))</f>
        <v>3</v>
      </c>
      <c r="K24" s="63">
        <f>((VALUE(MID(Прогнози!L24,7,1))))</f>
        <v>1</v>
      </c>
      <c r="L24" s="62">
        <f>((VALUE(MID(Прогнози!L24,8,1))))</f>
        <v>0</v>
      </c>
      <c r="M24" s="63">
        <f>((VALUE(MID(Прогнози!L24,9,1))))</f>
        <v>1</v>
      </c>
      <c r="N24" s="62">
        <f>((VALUE(MID(Прогнози!L24,10,1))))</f>
        <v>2</v>
      </c>
      <c r="O24" s="63">
        <f>((VALUE(MID(Прогнози!L24,11,1))))</f>
        <v>3</v>
      </c>
      <c r="P24" s="62">
        <f>((VALUE(MID(Прогнози!L24,12,1))))</f>
        <v>0</v>
      </c>
      <c r="Q24" s="63">
        <f>((VALUE(MID(Прогнози!L24,13,1))))</f>
        <v>0</v>
      </c>
      <c r="R24" s="62">
        <f>((VALUE(MID(Прогнози!L24,14,1))))</f>
        <v>2</v>
      </c>
      <c r="S24" s="63">
        <f>((VALUE(MID(Прогнози!L24,15,1))))</f>
        <v>1</v>
      </c>
      <c r="T24" s="62">
        <f>((VALUE(MID(Прогнози!L24,16,1))))</f>
        <v>0</v>
      </c>
      <c r="U24" s="63">
        <f>((VALUE(MID(Прогнози!L24,17,1))))</f>
        <v>2</v>
      </c>
      <c r="V24" s="62">
        <f>((VALUE(MID(Прогнози!L24,18,1))))</f>
        <v>1</v>
      </c>
      <c r="W24" s="63">
        <f>((VALUE(MID(Прогнози!L24,19,1))))</f>
        <v>1</v>
      </c>
      <c r="X24" s="62">
        <f>((VALUE(MID(Прогнози!L24,20,1))))</f>
        <v>2</v>
      </c>
      <c r="Z24" s="49">
        <f t="shared" si="111"/>
        <v>0</v>
      </c>
      <c r="AL24" s="50">
        <f t="shared" si="101"/>
        <v>0</v>
      </c>
      <c r="AM24" s="50" t="e">
        <f t="shared" si="59"/>
        <v>#VALUE!</v>
      </c>
      <c r="AN24" s="50">
        <f t="shared" si="102"/>
        <v>0</v>
      </c>
      <c r="AO24" s="50" t="e">
        <f t="shared" si="60"/>
        <v>#VALUE!</v>
      </c>
      <c r="AP24" s="50">
        <f t="shared" si="103"/>
        <v>0</v>
      </c>
      <c r="AQ24" s="50" t="e">
        <f t="shared" si="61"/>
        <v>#VALUE!</v>
      </c>
      <c r="AR24" s="50">
        <f t="shared" si="104"/>
        <v>0</v>
      </c>
      <c r="AS24" s="50" t="e">
        <f t="shared" si="62"/>
        <v>#VALUE!</v>
      </c>
      <c r="AT24" s="50">
        <f t="shared" si="105"/>
        <v>0</v>
      </c>
      <c r="AU24" s="50" t="e">
        <f t="shared" si="63"/>
        <v>#VALUE!</v>
      </c>
      <c r="AV24" s="50">
        <f t="shared" si="106"/>
        <v>0</v>
      </c>
      <c r="AW24" s="50" t="e">
        <f t="shared" si="64"/>
        <v>#VALUE!</v>
      </c>
      <c r="AX24" s="50">
        <f t="shared" si="107"/>
        <v>0</v>
      </c>
      <c r="AY24" s="50" t="e">
        <f t="shared" si="65"/>
        <v>#VALUE!</v>
      </c>
      <c r="AZ24" s="50">
        <f t="shared" si="108"/>
        <v>0</v>
      </c>
      <c r="BA24" s="50" t="e">
        <f t="shared" si="66"/>
        <v>#VALUE!</v>
      </c>
      <c r="BB24" s="50">
        <f t="shared" si="109"/>
        <v>0</v>
      </c>
      <c r="BC24" s="50" t="e">
        <f t="shared" si="67"/>
        <v>#VALUE!</v>
      </c>
      <c r="BD24" s="50">
        <f t="shared" si="110"/>
        <v>0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>
        <f t="shared" si="69"/>
        <v>0</v>
      </c>
      <c r="BR24" s="50" t="e">
        <f t="shared" si="70"/>
        <v>#VALUE!</v>
      </c>
      <c r="BS24" s="50">
        <f t="shared" si="71"/>
        <v>0</v>
      </c>
      <c r="BT24" s="50" t="e">
        <f t="shared" si="72"/>
        <v>#VALUE!</v>
      </c>
      <c r="BU24" s="50">
        <f t="shared" si="73"/>
        <v>0</v>
      </c>
      <c r="BV24" s="50" t="e">
        <f t="shared" si="74"/>
        <v>#VALUE!</v>
      </c>
      <c r="BW24" s="50">
        <f t="shared" si="75"/>
        <v>0</v>
      </c>
      <c r="BX24" s="50" t="e">
        <f t="shared" si="76"/>
        <v>#VALUE!</v>
      </c>
      <c r="BY24" s="50">
        <f t="shared" si="77"/>
        <v>0</v>
      </c>
      <c r="BZ24" s="50" t="e">
        <f t="shared" si="78"/>
        <v>#VALUE!</v>
      </c>
      <c r="CA24" s="50">
        <f t="shared" si="79"/>
        <v>0</v>
      </c>
      <c r="CB24" s="50" t="e">
        <f t="shared" si="80"/>
        <v>#VALUE!</v>
      </c>
      <c r="CC24" s="50">
        <f t="shared" si="81"/>
        <v>0</v>
      </c>
      <c r="CD24" s="50" t="e">
        <f t="shared" si="82"/>
        <v>#VALUE!</v>
      </c>
      <c r="CE24" s="50">
        <f t="shared" si="83"/>
        <v>0</v>
      </c>
      <c r="CF24" s="50" t="e">
        <f t="shared" si="84"/>
        <v>#VALUE!</v>
      </c>
      <c r="CG24" s="50">
        <f t="shared" si="85"/>
        <v>0</v>
      </c>
      <c r="CH24" s="50" t="e">
        <f t="shared" si="86"/>
        <v>#VALUE!</v>
      </c>
      <c r="CI24" s="50">
        <f t="shared" si="87"/>
        <v>0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6"/>
      <c r="D25" s="48">
        <f>IF(Прогнози!K25="","",Прогнози!K25)</f>
      </c>
      <c r="E25" s="58" t="e">
        <f>((VALUE(MID(Прогнози!M25,1,1))))</f>
        <v>#VALUE!</v>
      </c>
      <c r="F25" s="59" t="e">
        <f>((VALUE(MID(Прогнози!M25,2,1))))</f>
        <v>#VALUE!</v>
      </c>
      <c r="G25" s="60" t="e">
        <f>((VALUE(MID(Прогнози!M25,3,1))))</f>
        <v>#VALUE!</v>
      </c>
      <c r="H25" s="59" t="e">
        <f>((VALUE(MID(Прогнози!M25,4,1))))</f>
        <v>#VALUE!</v>
      </c>
      <c r="I25" s="60" t="e">
        <f>((VALUE(MID(Прогнози!M25,5,1))))</f>
        <v>#VALUE!</v>
      </c>
      <c r="J25" s="59" t="e">
        <f>((VALUE(MID(Прогнози!M25,6,1))))</f>
        <v>#VALUE!</v>
      </c>
      <c r="K25" s="60" t="e">
        <f>((VALUE(MID(Прогнози!M25,7,1))))</f>
        <v>#VALUE!</v>
      </c>
      <c r="L25" s="59" t="e">
        <f>((VALUE(MID(Прогнози!M25,8,1))))</f>
        <v>#VALUE!</v>
      </c>
      <c r="M25" s="60" t="e">
        <f>((VALUE(MID(Прогнози!M25,9,1))))</f>
        <v>#VALUE!</v>
      </c>
      <c r="N25" s="59" t="e">
        <f>((VALUE(MID(Прогнози!M25,10,1))))</f>
        <v>#VALUE!</v>
      </c>
      <c r="O25" s="60" t="e">
        <f>((VALUE(MID(Прогнози!M25,11,1))))</f>
        <v>#VALUE!</v>
      </c>
      <c r="P25" s="59" t="e">
        <f>((VALUE(MID(Прогнози!M25,12,1))))</f>
        <v>#VALUE!</v>
      </c>
      <c r="Q25" s="60" t="e">
        <f>((VALUE(MID(Прогнози!M25,13,1))))</f>
        <v>#VALUE!</v>
      </c>
      <c r="R25" s="59" t="e">
        <f>((VALUE(MID(Прогнози!M25,14,1))))</f>
        <v>#VALUE!</v>
      </c>
      <c r="S25" s="60" t="e">
        <f>((VALUE(MID(Прогнози!M25,15,1))))</f>
        <v>#VALUE!</v>
      </c>
      <c r="T25" s="59" t="e">
        <f>((VALUE(MID(Прогнози!M25,16,1))))</f>
        <v>#VALUE!</v>
      </c>
      <c r="U25" s="60" t="e">
        <f>((VALUE(MID(Прогнози!M25,17,1))))</f>
        <v>#VALUE!</v>
      </c>
      <c r="V25" s="59" t="e">
        <f>((VALUE(MID(Прогнози!M25,18,1))))</f>
        <v>#VALUE!</v>
      </c>
      <c r="W25" s="60" t="e">
        <f>((VALUE(MID(Прогнози!M25,19,1))))</f>
        <v>#VALUE!</v>
      </c>
      <c r="X25" s="59" t="e">
        <f>((VALUE(MID(Прогнози!M25,20,1))))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6">
        <v>6</v>
      </c>
      <c r="D26" s="47">
        <f>IF(Прогнози!J26="","",Прогнози!J26)</f>
      </c>
      <c r="E26" s="61" t="e">
        <f>((VALUE(MID(Прогнози!L26,1,1))))</f>
        <v>#VALUE!</v>
      </c>
      <c r="F26" s="62" t="e">
        <f>((VALUE(MID(Прогнози!L26,2,1))))</f>
        <v>#VALUE!</v>
      </c>
      <c r="G26" s="63" t="e">
        <f>((VALUE(MID(Прогнози!L26,3,1))))</f>
        <v>#VALUE!</v>
      </c>
      <c r="H26" s="62" t="e">
        <f>((VALUE(MID(Прогнози!L26,4,1))))</f>
        <v>#VALUE!</v>
      </c>
      <c r="I26" s="63" t="e">
        <f>((VALUE(MID(Прогнози!L26,5,1))))</f>
        <v>#VALUE!</v>
      </c>
      <c r="J26" s="62" t="e">
        <f>((VALUE(MID(Прогнози!L26,6,1))))</f>
        <v>#VALUE!</v>
      </c>
      <c r="K26" s="63" t="e">
        <f>((VALUE(MID(Прогнози!L26,7,1))))</f>
        <v>#VALUE!</v>
      </c>
      <c r="L26" s="62" t="e">
        <f>((VALUE(MID(Прогнози!L26,8,1))))</f>
        <v>#VALUE!</v>
      </c>
      <c r="M26" s="63" t="e">
        <f>((VALUE(MID(Прогнози!L26,9,1))))</f>
        <v>#VALUE!</v>
      </c>
      <c r="N26" s="62" t="e">
        <f>((VALUE(MID(Прогнози!L26,10,1))))</f>
        <v>#VALUE!</v>
      </c>
      <c r="O26" s="63" t="e">
        <f>((VALUE(MID(Прогнози!L26,11,1))))</f>
        <v>#VALUE!</v>
      </c>
      <c r="P26" s="62" t="e">
        <f>((VALUE(MID(Прогнози!L26,12,1))))</f>
        <v>#VALUE!</v>
      </c>
      <c r="Q26" s="63" t="e">
        <f>((VALUE(MID(Прогнози!L26,13,1))))</f>
        <v>#VALUE!</v>
      </c>
      <c r="R26" s="62" t="e">
        <f>((VALUE(MID(Прогнози!L26,14,1))))</f>
        <v>#VALUE!</v>
      </c>
      <c r="S26" s="63" t="e">
        <f>((VALUE(MID(Прогнози!L26,15,1))))</f>
        <v>#VALUE!</v>
      </c>
      <c r="T26" s="62" t="e">
        <f>((VALUE(MID(Прогнози!L26,16,1))))</f>
        <v>#VALUE!</v>
      </c>
      <c r="U26" s="63" t="e">
        <f>((VALUE(MID(Прогнози!L26,17,1))))</f>
        <v>#VALUE!</v>
      </c>
      <c r="V26" s="62" t="e">
        <f>((VALUE(MID(Прогнози!L26,18,1))))</f>
        <v>#VALUE!</v>
      </c>
      <c r="W26" s="63" t="e">
        <f>((VALUE(MID(Прогнози!L26,19,1))))</f>
        <v>#VALUE!</v>
      </c>
      <c r="X26" s="62" t="e">
        <f>((VALUE(MID(Прогнози!L26,20,1))))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6"/>
      <c r="D27" s="123">
        <f>IF(Прогнози!K27="","",Прогнози!K27)</f>
      </c>
      <c r="E27" s="58" t="e">
        <f>((VALUE(MID(Прогнози!M27,1,1))))</f>
        <v>#VALUE!</v>
      </c>
      <c r="F27" s="59" t="e">
        <f>((VALUE(MID(Прогнози!M27,2,1))))</f>
        <v>#VALUE!</v>
      </c>
      <c r="G27" s="60" t="e">
        <f>((VALUE(MID(Прогнози!M27,3,1))))</f>
        <v>#VALUE!</v>
      </c>
      <c r="H27" s="59" t="e">
        <f>((VALUE(MID(Прогнози!M27,4,1))))</f>
        <v>#VALUE!</v>
      </c>
      <c r="I27" s="60" t="e">
        <f>((VALUE(MID(Прогнози!M27,5,1))))</f>
        <v>#VALUE!</v>
      </c>
      <c r="J27" s="59" t="e">
        <f>((VALUE(MID(Прогнози!M27,6,1))))</f>
        <v>#VALUE!</v>
      </c>
      <c r="K27" s="60" t="e">
        <f>((VALUE(MID(Прогнози!M27,7,1))))</f>
        <v>#VALUE!</v>
      </c>
      <c r="L27" s="59" t="e">
        <f>((VALUE(MID(Прогнози!M27,8,1))))</f>
        <v>#VALUE!</v>
      </c>
      <c r="M27" s="60" t="e">
        <f>((VALUE(MID(Прогнози!M27,9,1))))</f>
        <v>#VALUE!</v>
      </c>
      <c r="N27" s="59" t="e">
        <f>((VALUE(MID(Прогнози!M27,10,1))))</f>
        <v>#VALUE!</v>
      </c>
      <c r="O27" s="60" t="e">
        <f>((VALUE(MID(Прогнози!M27,11,1))))</f>
        <v>#VALUE!</v>
      </c>
      <c r="P27" s="59" t="e">
        <f>((VALUE(MID(Прогнози!M27,12,1))))</f>
        <v>#VALUE!</v>
      </c>
      <c r="Q27" s="60" t="e">
        <f>((VALUE(MID(Прогнози!M27,13,1))))</f>
        <v>#VALUE!</v>
      </c>
      <c r="R27" s="59" t="e">
        <f>((VALUE(MID(Прогнози!M27,14,1))))</f>
        <v>#VALUE!</v>
      </c>
      <c r="S27" s="60" t="e">
        <f>((VALUE(MID(Прогнози!M27,15,1))))</f>
        <v>#VALUE!</v>
      </c>
      <c r="T27" s="59" t="e">
        <f>((VALUE(MID(Прогнози!M27,16,1))))</f>
        <v>#VALUE!</v>
      </c>
      <c r="U27" s="60" t="e">
        <f>((VALUE(MID(Прогнози!M27,17,1))))</f>
        <v>#VALUE!</v>
      </c>
      <c r="V27" s="59" t="e">
        <f>((VALUE(MID(Прогнози!M27,18,1))))</f>
        <v>#VALUE!</v>
      </c>
      <c r="W27" s="60" t="e">
        <f>((VALUE(MID(Прогнози!M27,19,1))))</f>
        <v>#VALUE!</v>
      </c>
      <c r="X27" s="59" t="e">
        <f>((VALUE(MID(Прогнози!M27,20,1))))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2" width="4.28125" style="50" hidden="1" customWidth="1"/>
    <col min="113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4" t="str">
        <f>IF(Головна!F3="","",Головна!F3)</f>
        <v>Палермо - Болонья</v>
      </c>
      <c r="F1" s="164"/>
      <c r="G1" s="164" t="str">
        <f>IF(Головна!F4="","",Головна!F4)</f>
        <v>Майнц - Герта</v>
      </c>
      <c r="H1" s="164"/>
      <c r="I1" s="164" t="str">
        <f>IF(Головна!F5="","",Головна!F5)</f>
        <v>Аугсбург - Кёльн</v>
      </c>
      <c r="J1" s="164"/>
      <c r="K1" s="164" t="str">
        <f>IF(Головна!F6="","",Головна!F6)</f>
        <v>Кристал Пэлас - Лестер</v>
      </c>
      <c r="L1" s="164"/>
      <c r="M1" s="164" t="str">
        <f>IF(Головна!F7="","",Головна!F7)</f>
        <v>Сандерленд - Вест Хэм</v>
      </c>
      <c r="N1" s="164"/>
      <c r="O1" s="164" t="str">
        <f>IF(Головна!F8="","",Головна!F8)</f>
        <v>Леганес - Эспаньол</v>
      </c>
      <c r="P1" s="164"/>
      <c r="Q1" s="164" t="str">
        <f>IF(Головна!F9="","",Головна!F9)</f>
        <v>Вест Бромвич - Ливерпуль</v>
      </c>
      <c r="R1" s="164"/>
      <c r="S1" s="164" t="str">
        <f>IF(Головна!F10="","",Головна!F10)</f>
        <v>Нант - Бордо</v>
      </c>
      <c r="T1" s="164"/>
      <c r="U1" s="164" t="str">
        <f>IF(Головна!F11="","",Головна!F11)</f>
        <v>Валенсия - Севилья</v>
      </c>
      <c r="V1" s="164"/>
      <c r="W1" s="164" t="str">
        <f>IF(Головна!F12="","",Головна!F12)</f>
        <v>Ман. Юнайтед - Челси</v>
      </c>
      <c r="X1" s="164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5">
        <v>1</v>
      </c>
      <c r="D3" s="44" t="str">
        <f>IF(Прогнози!D31="","",Прогнози!D31)</f>
        <v>Hohol82</v>
      </c>
      <c r="E3" s="55">
        <f>((VALUE(MID(Прогнози!F31,1,1))))</f>
        <v>0</v>
      </c>
      <c r="F3" s="56">
        <f>((VALUE(MID(Прогнози!F31,2,1))))</f>
        <v>1</v>
      </c>
      <c r="G3" s="57">
        <f>((VALUE(MID(Прогнози!F31,3,1))))</f>
        <v>1</v>
      </c>
      <c r="H3" s="56">
        <f>((VALUE(MID(Прогнози!F31,4,1))))</f>
        <v>1</v>
      </c>
      <c r="I3" s="57">
        <f>((VALUE(MID(Прогнози!F31,5,1))))</f>
        <v>2</v>
      </c>
      <c r="J3" s="56">
        <f>((VALUE(MID(Прогнози!F31,6,1))))</f>
        <v>1</v>
      </c>
      <c r="K3" s="57">
        <f>((VALUE(MID(Прогнози!F31,7,1))))</f>
        <v>0</v>
      </c>
      <c r="L3" s="56">
        <f>((VALUE(MID(Прогнози!F31,8,1))))</f>
        <v>1</v>
      </c>
      <c r="M3" s="57">
        <f>((VALUE(MID(Прогнози!F31,9,1))))</f>
        <v>1</v>
      </c>
      <c r="N3" s="56">
        <f>((VALUE(MID(Прогнози!F31,10,1))))</f>
        <v>0</v>
      </c>
      <c r="O3" s="57">
        <f>((VALUE(MID(Прогнози!F31,11,1))))</f>
        <v>1</v>
      </c>
      <c r="P3" s="56">
        <f>((VALUE(MID(Прогнози!F31,12,1))))</f>
        <v>1</v>
      </c>
      <c r="Q3" s="57">
        <f>((VALUE(MID(Прогнози!F31,13,1))))</f>
        <v>0</v>
      </c>
      <c r="R3" s="56">
        <f>((VALUE(MID(Прогнози!F31,14,1))))</f>
        <v>1</v>
      </c>
      <c r="S3" s="57">
        <f>((VALUE(MID(Прогнози!F31,15,1))))</f>
        <v>1</v>
      </c>
      <c r="T3" s="56">
        <f>((VALUE(MID(Прогнози!F31,16,1))))</f>
        <v>1</v>
      </c>
      <c r="U3" s="57">
        <f>((VALUE(MID(Прогнози!F31,17,1))))</f>
        <v>2</v>
      </c>
      <c r="V3" s="56">
        <f>((VALUE(MID(Прогнози!F31,18,1))))</f>
        <v>1</v>
      </c>
      <c r="W3" s="57">
        <f>((VALUE(MID(Прогнози!F31,19,1))))</f>
        <v>1</v>
      </c>
      <c r="X3" s="56">
        <f>((VALUE(MID(Прогнози!F31,20,1))))</f>
        <v>1</v>
      </c>
      <c r="Z3" s="44">
        <f>CV3</f>
        <v>0</v>
      </c>
      <c r="AB3" s="47">
        <f>DF3</f>
        <v>0</v>
      </c>
      <c r="AD3" s="158" t="str">
        <f>IF(Головна!M5&lt;&gt;"",Головна!M5,"")</f>
        <v>АСП "Погоня" - 7-40</v>
      </c>
      <c r="AE3" s="159"/>
      <c r="AF3" s="159"/>
      <c r="AG3" s="159"/>
      <c r="AH3" s="159"/>
      <c r="AI3" s="160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5"/>
      <c r="D4" s="45" t="str">
        <f>IF(Прогнози!E32="","",Прогнози!E32)</f>
        <v>Tortila</v>
      </c>
      <c r="E4" s="58">
        <f>((VALUE(MID(Прогнози!G32,1,1))))</f>
        <v>0</v>
      </c>
      <c r="F4" s="59">
        <f>((VALUE(MID(Прогнози!G32,2,1))))</f>
        <v>1</v>
      </c>
      <c r="G4" s="60">
        <f>((VALUE(MID(Прогнози!G32,3,1))))</f>
        <v>1</v>
      </c>
      <c r="H4" s="59">
        <f>((VALUE(MID(Прогнози!G32,4,1))))</f>
        <v>0</v>
      </c>
      <c r="I4" s="60">
        <f>((VALUE(MID(Прогнози!G32,5,1))))</f>
        <v>0</v>
      </c>
      <c r="J4" s="59">
        <f>((VALUE(MID(Прогнози!G32,6,1))))</f>
        <v>1</v>
      </c>
      <c r="K4" s="60">
        <f>((VALUE(MID(Прогнози!G32,7,1))))</f>
        <v>1</v>
      </c>
      <c r="L4" s="59">
        <f>((VALUE(MID(Прогнози!G32,8,1))))</f>
        <v>0</v>
      </c>
      <c r="M4" s="60">
        <f>((VALUE(MID(Прогнози!G32,9,1))))</f>
        <v>0</v>
      </c>
      <c r="N4" s="59">
        <f>((VALUE(MID(Прогнози!G32,10,1))))</f>
        <v>1</v>
      </c>
      <c r="O4" s="60">
        <f>((VALUE(MID(Прогнози!G32,11,1))))</f>
        <v>1</v>
      </c>
      <c r="P4" s="59">
        <f>((VALUE(MID(Прогнози!G32,12,1))))</f>
        <v>0</v>
      </c>
      <c r="Q4" s="60">
        <f>((VALUE(MID(Прогнози!G32,13,1))))</f>
        <v>0</v>
      </c>
      <c r="R4" s="59">
        <f>((VALUE(MID(Прогнози!G32,14,1))))</f>
        <v>1</v>
      </c>
      <c r="S4" s="60">
        <f>((VALUE(MID(Прогнози!G32,15,1))))</f>
        <v>0</v>
      </c>
      <c r="T4" s="59">
        <f>((VALUE(MID(Прогнози!G32,16,1))))</f>
        <v>1</v>
      </c>
      <c r="U4" s="60">
        <f>((VALUE(MID(Прогнози!G32,17,1))))</f>
        <v>1</v>
      </c>
      <c r="V4" s="59">
        <f>((VALUE(MID(Прогнози!G32,18,1))))</f>
        <v>0</v>
      </c>
      <c r="W4" s="60">
        <f>((VALUE(MID(Прогнози!G32,19,1))))</f>
        <v>0</v>
      </c>
      <c r="X4" s="59">
        <f>((VALUE(MID(Прогнози!G32,20,1))))</f>
        <v>0</v>
      </c>
      <c r="Z4" s="46">
        <f>CV4</f>
        <v>0</v>
      </c>
      <c r="AB4" s="49">
        <f>DF4</f>
        <v>0</v>
      </c>
      <c r="AD4" s="161"/>
      <c r="AE4" s="162"/>
      <c r="AF4" s="162"/>
      <c r="AG4" s="162"/>
      <c r="AH4" s="162"/>
      <c r="AI4" s="163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5">
        <v>2</v>
      </c>
      <c r="D5" s="44" t="str">
        <f>IF(Прогнози!D33="","",Прогнози!D33)</f>
        <v>THA</v>
      </c>
      <c r="E5" s="61">
        <f>((VALUE(MID(Прогнози!F33,1,1))))</f>
        <v>0</v>
      </c>
      <c r="F5" s="62">
        <f>((VALUE(MID(Прогнози!F33,2,1))))</f>
        <v>1</v>
      </c>
      <c r="G5" s="63">
        <f>((VALUE(MID(Прогнози!F33,3,1))))</f>
        <v>2</v>
      </c>
      <c r="H5" s="62">
        <f>((VALUE(MID(Прогнози!F33,4,1))))</f>
        <v>1</v>
      </c>
      <c r="I5" s="63">
        <f>((VALUE(MID(Прогнози!F33,5,1))))</f>
        <v>1</v>
      </c>
      <c r="J5" s="62">
        <f>((VALUE(MID(Прогнози!F33,6,1))))</f>
        <v>2</v>
      </c>
      <c r="K5" s="63">
        <f>((VALUE(MID(Прогнози!F33,7,1))))</f>
        <v>2</v>
      </c>
      <c r="L5" s="62">
        <f>((VALUE(MID(Прогнози!F33,8,1))))</f>
        <v>1</v>
      </c>
      <c r="M5" s="63">
        <f>((VALUE(MID(Прогнози!F33,9,1))))</f>
        <v>0</v>
      </c>
      <c r="N5" s="62">
        <f>((VALUE(MID(Прогнози!F33,10,1))))</f>
        <v>1</v>
      </c>
      <c r="O5" s="63">
        <f>((VALUE(MID(Прогнози!F33,11,1))))</f>
        <v>0</v>
      </c>
      <c r="P5" s="62">
        <f>((VALUE(MID(Прогнози!F33,12,1))))</f>
        <v>1</v>
      </c>
      <c r="Q5" s="63">
        <f>((VALUE(MID(Прогнози!F33,13,1))))</f>
        <v>1</v>
      </c>
      <c r="R5" s="62">
        <f>((VALUE(MID(Прогнози!F33,14,1))))</f>
        <v>2</v>
      </c>
      <c r="S5" s="63">
        <f>((VALUE(MID(Прогнози!F33,15,1))))</f>
        <v>1</v>
      </c>
      <c r="T5" s="62">
        <f>((VALUE(MID(Прогнози!F33,16,1))))</f>
        <v>1</v>
      </c>
      <c r="U5" s="63">
        <f>((VALUE(MID(Прогнози!F33,17,1))))</f>
        <v>2</v>
      </c>
      <c r="V5" s="62">
        <f>((VALUE(MID(Прогнози!F33,18,1))))</f>
        <v>1</v>
      </c>
      <c r="W5" s="63">
        <f>((VALUE(MID(Прогнози!F33,19,1))))</f>
        <v>1</v>
      </c>
      <c r="X5" s="62">
        <f>((VALUE(MID(Прогнози!F33,20,1))))</f>
        <v>1</v>
      </c>
      <c r="Z5" s="46">
        <f aca="true" t="shared" si="57" ref="Z5:Z14">CV5</f>
        <v>0</v>
      </c>
      <c r="AB5" s="49">
        <f aca="true" t="shared" si="58" ref="AB5:AB14">AB3+DF5</f>
        <v>0</v>
      </c>
      <c r="AD5" s="167">
        <f>(CV3+CV5+CV7+CV9+CV11+CV13)</f>
        <v>0</v>
      </c>
      <c r="AE5" s="165">
        <f>(DF3+DF5+DF7+DF9+DF11+DF13)</f>
        <v>0</v>
      </c>
      <c r="AF5" s="169" t="s">
        <v>0</v>
      </c>
      <c r="AG5" s="165">
        <f>(DF4+DF6+DF8+DF10+DF12+DF14)</f>
        <v>0</v>
      </c>
      <c r="AH5" s="171">
        <f>CV4+CV6+CV8+CV10+CV12+CV14</f>
        <v>0</v>
      </c>
      <c r="AI5" s="172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5"/>
      <c r="D6" s="45" t="str">
        <f>IF(Прогнози!E34="","",Прогнози!E34)</f>
        <v>Latysh</v>
      </c>
      <c r="E6" s="58">
        <f>((VALUE(MID(Прогнози!G34,1,1))))</f>
        <v>0</v>
      </c>
      <c r="F6" s="59">
        <f>((VALUE(MID(Прогнози!G34,2,1))))</f>
        <v>1</v>
      </c>
      <c r="G6" s="60">
        <f>((VALUE(MID(Прогнози!G34,3,1))))</f>
        <v>2</v>
      </c>
      <c r="H6" s="59">
        <f>((VALUE(MID(Прогнози!G34,4,1))))</f>
        <v>1</v>
      </c>
      <c r="I6" s="60">
        <f>((VALUE(MID(Прогнози!G34,5,1))))</f>
        <v>1</v>
      </c>
      <c r="J6" s="59">
        <f>((VALUE(MID(Прогнози!G34,6,1))))</f>
        <v>1</v>
      </c>
      <c r="K6" s="60">
        <f>((VALUE(MID(Прогнози!G34,7,1))))</f>
        <v>2</v>
      </c>
      <c r="L6" s="59">
        <f>((VALUE(MID(Прогнози!G34,8,1))))</f>
        <v>0</v>
      </c>
      <c r="M6" s="60">
        <f>((VALUE(MID(Прогнози!G34,9,1))))</f>
        <v>0</v>
      </c>
      <c r="N6" s="59">
        <f>((VALUE(MID(Прогнози!G34,10,1))))</f>
        <v>2</v>
      </c>
      <c r="O6" s="60">
        <f>((VALUE(MID(Прогнози!G34,11,1))))</f>
        <v>2</v>
      </c>
      <c r="P6" s="59">
        <f>((VALUE(MID(Прогнози!G34,12,1))))</f>
        <v>0</v>
      </c>
      <c r="Q6" s="60">
        <f>((VALUE(MID(Прогнози!G34,13,1))))</f>
        <v>1</v>
      </c>
      <c r="R6" s="59">
        <f>((VALUE(MID(Прогнози!G34,14,1))))</f>
        <v>2</v>
      </c>
      <c r="S6" s="60">
        <f>((VALUE(MID(Прогнози!G34,15,1))))</f>
        <v>1</v>
      </c>
      <c r="T6" s="59">
        <f>((VALUE(MID(Прогнози!G34,16,1))))</f>
        <v>1</v>
      </c>
      <c r="U6" s="60">
        <f>((VALUE(MID(Прогнози!G34,17,1))))</f>
        <v>3</v>
      </c>
      <c r="V6" s="59">
        <f>((VALUE(MID(Прогнози!G34,18,1))))</f>
        <v>1</v>
      </c>
      <c r="W6" s="60">
        <f>((VALUE(MID(Прогнози!G34,19,1))))</f>
        <v>0</v>
      </c>
      <c r="X6" s="59">
        <f>((VALUE(MID(Прогнози!G34,20,1))))</f>
        <v>0</v>
      </c>
      <c r="Z6" s="46">
        <f t="shared" si="57"/>
        <v>0</v>
      </c>
      <c r="AB6" s="49">
        <f t="shared" si="58"/>
        <v>0</v>
      </c>
      <c r="AD6" s="168"/>
      <c r="AE6" s="166"/>
      <c r="AF6" s="170"/>
      <c r="AG6" s="166"/>
      <c r="AH6" s="173"/>
      <c r="AI6" s="174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5">
        <v>3</v>
      </c>
      <c r="D7" s="44" t="str">
        <f>IF(Прогнози!D35="","",Прогнози!D35)</f>
        <v>Magistr</v>
      </c>
      <c r="E7" s="61">
        <f>((VALUE(MID(Прогнози!F35,1,1))))</f>
        <v>0</v>
      </c>
      <c r="F7" s="62">
        <f>((VALUE(MID(Прогнози!F35,2,1))))</f>
        <v>1</v>
      </c>
      <c r="G7" s="63">
        <f>((VALUE(MID(Прогнози!F35,3,1))))</f>
        <v>1</v>
      </c>
      <c r="H7" s="62">
        <f>((VALUE(MID(Прогнози!F35,4,1))))</f>
        <v>2</v>
      </c>
      <c r="I7" s="63">
        <f>((VALUE(MID(Прогнози!F35,5,1))))</f>
        <v>0</v>
      </c>
      <c r="J7" s="62">
        <f>((VALUE(MID(Прогнози!F35,6,1))))</f>
        <v>1</v>
      </c>
      <c r="K7" s="63">
        <f>((VALUE(MID(Прогнози!F35,7,1))))</f>
        <v>2</v>
      </c>
      <c r="L7" s="62">
        <f>((VALUE(MID(Прогнози!F35,8,1))))</f>
        <v>1</v>
      </c>
      <c r="M7" s="63">
        <f>((VALUE(MID(Прогнози!F35,9,1))))</f>
        <v>0</v>
      </c>
      <c r="N7" s="62">
        <f>((VALUE(MID(Прогнози!F35,10,1))))</f>
        <v>1</v>
      </c>
      <c r="O7" s="63">
        <f>((VALUE(MID(Прогнози!F35,11,1))))</f>
        <v>1</v>
      </c>
      <c r="P7" s="62">
        <f>((VALUE(MID(Прогнози!F35,12,1))))</f>
        <v>1</v>
      </c>
      <c r="Q7" s="63">
        <f>((VALUE(MID(Прогнози!F35,13,1))))</f>
        <v>1</v>
      </c>
      <c r="R7" s="62">
        <f>((VALUE(MID(Прогнози!F35,14,1))))</f>
        <v>2</v>
      </c>
      <c r="S7" s="63">
        <f>((VALUE(MID(Прогнози!F35,15,1))))</f>
        <v>2</v>
      </c>
      <c r="T7" s="62">
        <f>((VALUE(MID(Прогнози!F35,16,1))))</f>
        <v>1</v>
      </c>
      <c r="U7" s="63">
        <f>((VALUE(MID(Прогнози!F35,17,1))))</f>
        <v>2</v>
      </c>
      <c r="V7" s="62">
        <f>((VALUE(MID(Прогнози!F35,18,1))))</f>
        <v>1</v>
      </c>
      <c r="W7" s="63">
        <f>((VALUE(MID(Прогнози!F35,19,1))))</f>
        <v>0</v>
      </c>
      <c r="X7" s="62">
        <f>((VALUE(MID(Прогнози!F35,20,1))))</f>
        <v>1</v>
      </c>
      <c r="Z7" s="46">
        <f t="shared" si="57"/>
        <v>0</v>
      </c>
      <c r="AB7" s="49">
        <f t="shared" si="58"/>
        <v>0</v>
      </c>
      <c r="AH7" s="124"/>
      <c r="AI7" s="124"/>
      <c r="AJ7" s="124"/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5"/>
      <c r="D8" s="45" t="str">
        <f>IF(Прогнози!E36="","",Прогнози!E36)</f>
        <v>Ватель</v>
      </c>
      <c r="E8" s="58">
        <f>((VALUE(MID(Прогнози!G36,1,1))))</f>
        <v>0</v>
      </c>
      <c r="F8" s="59">
        <f>((VALUE(MID(Прогнози!G36,2,1))))</f>
        <v>1</v>
      </c>
      <c r="G8" s="60">
        <f>((VALUE(MID(Прогнози!G36,3,1))))</f>
        <v>2</v>
      </c>
      <c r="H8" s="59">
        <f>((VALUE(MID(Прогнози!G36,4,1))))</f>
        <v>1</v>
      </c>
      <c r="I8" s="60">
        <f>((VALUE(MID(Прогнози!G36,5,1))))</f>
        <v>2</v>
      </c>
      <c r="J8" s="59">
        <f>((VALUE(MID(Прогнози!G36,6,1))))</f>
        <v>1</v>
      </c>
      <c r="K8" s="60">
        <f>((VALUE(MID(Прогнози!G36,7,1))))</f>
        <v>1</v>
      </c>
      <c r="L8" s="59">
        <f>((VALUE(MID(Прогнози!G36,8,1))))</f>
        <v>2</v>
      </c>
      <c r="M8" s="60">
        <f>((VALUE(MID(Прогнози!G36,9,1))))</f>
        <v>1</v>
      </c>
      <c r="N8" s="59">
        <f>((VALUE(MID(Прогнози!G36,10,1))))</f>
        <v>2</v>
      </c>
      <c r="O8" s="60">
        <f>((VALUE(MID(Прогнози!G36,11,1))))</f>
        <v>1</v>
      </c>
      <c r="P8" s="59">
        <f>((VALUE(MID(Прогнози!G36,12,1))))</f>
        <v>0</v>
      </c>
      <c r="Q8" s="60">
        <f>((VALUE(MID(Прогнози!G36,13,1))))</f>
        <v>1</v>
      </c>
      <c r="R8" s="59">
        <f>((VALUE(MID(Прогнози!G36,14,1))))</f>
        <v>3</v>
      </c>
      <c r="S8" s="60">
        <f>((VALUE(MID(Прогнози!G36,15,1))))</f>
        <v>0</v>
      </c>
      <c r="T8" s="59">
        <f>((VALUE(MID(Прогнози!G36,16,1))))</f>
        <v>1</v>
      </c>
      <c r="U8" s="60">
        <f>((VALUE(MID(Прогнози!G36,17,1))))</f>
        <v>1</v>
      </c>
      <c r="V8" s="59">
        <f>((VALUE(MID(Прогнози!G36,18,1))))</f>
        <v>2</v>
      </c>
      <c r="W8" s="60">
        <f>((VALUE(MID(Прогнози!G36,19,1))))</f>
        <v>1</v>
      </c>
      <c r="X8" s="59">
        <f>((VALUE(MID(Прогнози!G36,20,1))))</f>
        <v>1</v>
      </c>
      <c r="Z8" s="46">
        <f t="shared" si="57"/>
        <v>0</v>
      </c>
      <c r="AB8" s="49">
        <f t="shared" si="58"/>
        <v>0</v>
      </c>
      <c r="AE8" s="157">
        <f>IF(Z3&gt;Z4,D3,IF(Z3&lt;Z4,D4,IF(Z3=Z4,"","")))</f>
      </c>
      <c r="AF8" s="157"/>
      <c r="AG8" s="157"/>
      <c r="AH8" s="50">
        <f>IF(AE8&lt;&gt;"",CONCATENATE(2,"'"),"")</f>
      </c>
      <c r="AI8" s="50">
        <f>IF(OR(DC3=2,DC4=2,DD3,DD4),CONCATENATE(45,"+","'"),"")</f>
      </c>
      <c r="AJ8" s="50">
        <f>IF(OR(DD3=3,DD4=3),CONCATENATE(70,"'"),"")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5">
        <v>4</v>
      </c>
      <c r="D9" s="44" t="str">
        <f>IF(Прогнози!D37="","",Прогнози!D37)</f>
        <v>Пуфик</v>
      </c>
      <c r="E9" s="61">
        <f>((VALUE(MID(Прогнози!F37,1,1))))</f>
        <v>0</v>
      </c>
      <c r="F9" s="62">
        <f>((VALUE(MID(Прогнози!F37,2,1))))</f>
        <v>1</v>
      </c>
      <c r="G9" s="63">
        <f>((VALUE(MID(Прогнози!F37,3,1))))</f>
        <v>1</v>
      </c>
      <c r="H9" s="62">
        <f>((VALUE(MID(Прогнози!F37,4,1))))</f>
        <v>1</v>
      </c>
      <c r="I9" s="63">
        <f>((VALUE(MID(Прогнози!F37,5,1))))</f>
        <v>1</v>
      </c>
      <c r="J9" s="62">
        <f>((VALUE(MID(Прогнози!F37,6,1))))</f>
        <v>1</v>
      </c>
      <c r="K9" s="63">
        <f>((VALUE(MID(Прогнози!F37,7,1))))</f>
        <v>2</v>
      </c>
      <c r="L9" s="62">
        <f>((VALUE(MID(Прогнози!F37,8,1))))</f>
        <v>1</v>
      </c>
      <c r="M9" s="63">
        <f>((VALUE(MID(Прогнози!F37,9,1))))</f>
        <v>0</v>
      </c>
      <c r="N9" s="62">
        <f>((VALUE(MID(Прогнози!F37,10,1))))</f>
        <v>1</v>
      </c>
      <c r="O9" s="63">
        <f>((VALUE(MID(Прогнози!F37,11,1))))</f>
        <v>0</v>
      </c>
      <c r="P9" s="62">
        <f>((VALUE(MID(Прогнози!F37,12,1))))</f>
        <v>1</v>
      </c>
      <c r="Q9" s="63">
        <f>((VALUE(MID(Прогнози!F37,13,1))))</f>
        <v>1</v>
      </c>
      <c r="R9" s="62">
        <f>((VALUE(MID(Прогнози!F37,14,1))))</f>
        <v>2</v>
      </c>
      <c r="S9" s="63">
        <f>((VALUE(MID(Прогнози!F37,15,1))))</f>
        <v>1</v>
      </c>
      <c r="T9" s="62">
        <f>((VALUE(MID(Прогнози!F37,16,1))))</f>
        <v>1</v>
      </c>
      <c r="U9" s="63">
        <f>((VALUE(MID(Прогнози!F37,17,1))))</f>
        <v>2</v>
      </c>
      <c r="V9" s="62">
        <f>((VALUE(MID(Прогнози!F37,18,1))))</f>
        <v>1</v>
      </c>
      <c r="W9" s="63">
        <f>((VALUE(MID(Прогнози!F37,19,1))))</f>
        <v>1</v>
      </c>
      <c r="X9" s="62">
        <f>((VALUE(MID(Прогнози!F37,20,1))))</f>
        <v>2</v>
      </c>
      <c r="Z9" s="46">
        <f>CV9</f>
        <v>0</v>
      </c>
      <c r="AB9" s="49">
        <f t="shared" si="58"/>
        <v>0</v>
      </c>
      <c r="AD9" s="64"/>
      <c r="AE9" s="157">
        <f>IF(Z5&gt;Z6,D5,IF(Z5&lt;Z6,D6,IF(Z5=Z6,"","")))</f>
      </c>
      <c r="AF9" s="157"/>
      <c r="AG9" s="157"/>
      <c r="AH9" s="50">
        <f>IF(AE9&lt;&gt;"",CONCATENATE(13,"'"),"")</f>
      </c>
      <c r="AI9" s="50">
        <f>IF(OR(DC5=2,DC6=2,DD5,DD6),CONCATENATE(29,"'"),"")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5"/>
      <c r="D10" s="45" t="str">
        <f>IF(Прогнози!E38="","",Прогнози!E38)</f>
        <v>Rocky</v>
      </c>
      <c r="E10" s="58">
        <f>((VALUE(MID(Прогнози!G38,1,1))))</f>
        <v>0</v>
      </c>
      <c r="F10" s="59">
        <f>((VALUE(MID(Прогнози!G38,2,1))))</f>
        <v>1</v>
      </c>
      <c r="G10" s="60">
        <f>((VALUE(MID(Прогнози!G38,3,1))))</f>
        <v>1</v>
      </c>
      <c r="H10" s="59">
        <f>((VALUE(MID(Прогнози!G38,4,1))))</f>
        <v>0</v>
      </c>
      <c r="I10" s="60">
        <f>((VALUE(MID(Прогнози!G38,5,1))))</f>
        <v>0</v>
      </c>
      <c r="J10" s="59">
        <f>((VALUE(MID(Прогнози!G38,6,1))))</f>
        <v>1</v>
      </c>
      <c r="K10" s="60">
        <f>((VALUE(MID(Прогнози!G38,7,1))))</f>
        <v>2</v>
      </c>
      <c r="L10" s="59">
        <f>((VALUE(MID(Прогнози!G38,8,1))))</f>
        <v>1</v>
      </c>
      <c r="M10" s="60">
        <f>((VALUE(MID(Прогнози!G38,9,1))))</f>
        <v>0</v>
      </c>
      <c r="N10" s="59">
        <f>((VALUE(MID(Прогнози!G38,10,1))))</f>
        <v>1</v>
      </c>
      <c r="O10" s="60">
        <f>((VALUE(MID(Прогнози!G38,11,1))))</f>
        <v>2</v>
      </c>
      <c r="P10" s="59">
        <f>((VALUE(MID(Прогнози!G38,12,1))))</f>
        <v>1</v>
      </c>
      <c r="Q10" s="60">
        <f>((VALUE(MID(Прогнози!G38,13,1))))</f>
        <v>1</v>
      </c>
      <c r="R10" s="59">
        <f>((VALUE(MID(Прогнози!G38,14,1))))</f>
        <v>2</v>
      </c>
      <c r="S10" s="60">
        <f>((VALUE(MID(Прогнози!G38,15,1))))</f>
        <v>1</v>
      </c>
      <c r="T10" s="59">
        <f>((VALUE(MID(Прогнози!G38,16,1))))</f>
        <v>1</v>
      </c>
      <c r="U10" s="60">
        <f>((VALUE(MID(Прогнози!G38,17,1))))</f>
        <v>1</v>
      </c>
      <c r="V10" s="59">
        <f>((VALUE(MID(Прогнози!G38,18,1))))</f>
        <v>1</v>
      </c>
      <c r="W10" s="60">
        <f>((VALUE(MID(Прогнози!G38,19,1))))</f>
        <v>1</v>
      </c>
      <c r="X10" s="59">
        <f>((VALUE(MID(Прогнози!G38,20,1))))</f>
        <v>1</v>
      </c>
      <c r="Z10" s="46">
        <f t="shared" si="57"/>
        <v>0</v>
      </c>
      <c r="AB10" s="49">
        <f t="shared" si="58"/>
        <v>0</v>
      </c>
      <c r="AD10" s="64"/>
      <c r="AE10" s="157">
        <f>IF(Z7&gt;Z8,D7,IF(Z7&lt;Z8,D8,IF(Z7=Z8,"","")))</f>
      </c>
      <c r="AF10" s="157"/>
      <c r="AG10" s="157"/>
      <c r="AH10" s="50">
        <f>IF(AE10&lt;&gt;"",CONCATENATE(33,"'"),"")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5">
        <v>5</v>
      </c>
      <c r="D11" s="44" t="str">
        <f>IF(Прогнози!D39="","",Прогнози!D39)</f>
        <v>Мардас</v>
      </c>
      <c r="E11" s="61">
        <f>((VALUE(MID(Прогнози!F39,1,1))))</f>
        <v>1</v>
      </c>
      <c r="F11" s="62">
        <f>((VALUE(MID(Прогнози!F39,2,1))))</f>
        <v>1</v>
      </c>
      <c r="G11" s="63">
        <f>((VALUE(MID(Прогнози!F39,3,1))))</f>
        <v>2</v>
      </c>
      <c r="H11" s="62">
        <f>((VALUE(MID(Прогнози!F39,4,1))))</f>
        <v>1</v>
      </c>
      <c r="I11" s="63">
        <f>((VALUE(MID(Прогнози!F39,5,1))))</f>
        <v>0</v>
      </c>
      <c r="J11" s="62">
        <f>((VALUE(MID(Прогнози!F39,6,1))))</f>
        <v>0</v>
      </c>
      <c r="K11" s="63">
        <f>((VALUE(MID(Прогнози!F39,7,1))))</f>
        <v>1</v>
      </c>
      <c r="L11" s="62">
        <f>((VALUE(MID(Прогнози!F39,8,1))))</f>
        <v>0</v>
      </c>
      <c r="M11" s="63">
        <f>((VALUE(MID(Прогнози!F39,9,1))))</f>
        <v>1</v>
      </c>
      <c r="N11" s="62">
        <f>((VALUE(MID(Прогнози!F39,10,1))))</f>
        <v>1</v>
      </c>
      <c r="O11" s="63">
        <f>((VALUE(MID(Прогнози!F39,11,1))))</f>
        <v>1</v>
      </c>
      <c r="P11" s="62">
        <f>((VALUE(MID(Прогнози!F39,12,1))))</f>
        <v>0</v>
      </c>
      <c r="Q11" s="63">
        <f>((VALUE(MID(Прогнози!F39,13,1))))</f>
        <v>1</v>
      </c>
      <c r="R11" s="62">
        <f>((VALUE(MID(Прогнози!F39,14,1))))</f>
        <v>2</v>
      </c>
      <c r="S11" s="63">
        <f>((VALUE(MID(Прогнози!F39,15,1))))</f>
        <v>2</v>
      </c>
      <c r="T11" s="62">
        <f>((VALUE(MID(Прогнози!F39,16,1))))</f>
        <v>1</v>
      </c>
      <c r="U11" s="63">
        <f>((VALUE(MID(Прогнози!F39,17,1))))</f>
        <v>2</v>
      </c>
      <c r="V11" s="62">
        <f>((VALUE(MID(Прогнози!F39,18,1))))</f>
        <v>1</v>
      </c>
      <c r="W11" s="63">
        <f>((VALUE(MID(Прогнози!F39,19,1))))</f>
        <v>0</v>
      </c>
      <c r="X11" s="62">
        <f>((VALUE(MID(Прогнози!F39,20,1))))</f>
        <v>0</v>
      </c>
      <c r="Z11" s="46">
        <f t="shared" si="57"/>
        <v>0</v>
      </c>
      <c r="AB11" s="49">
        <f t="shared" si="58"/>
        <v>0</v>
      </c>
      <c r="AD11" s="64"/>
      <c r="AE11" s="157">
        <f>IF(Z9&gt;Z10,D9,IF(Z9&lt;Z10,D10,IF(Z9=Z10,"","")))</f>
      </c>
      <c r="AF11" s="157"/>
      <c r="AG11" s="157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5"/>
      <c r="D12" s="45" t="str">
        <f>IF(Прогнози!E40="","",Прогнози!E40)</f>
        <v>Lourens</v>
      </c>
      <c r="E12" s="58">
        <f>((VALUE(MID(Прогнози!G40,1,1))))</f>
        <v>0</v>
      </c>
      <c r="F12" s="59">
        <f>((VALUE(MID(Прогнози!G40,2,1))))</f>
        <v>1</v>
      </c>
      <c r="G12" s="60">
        <f>((VALUE(MID(Прогнози!G40,3,1))))</f>
        <v>1</v>
      </c>
      <c r="H12" s="59">
        <f>((VALUE(MID(Прогнози!G40,4,1))))</f>
        <v>0</v>
      </c>
      <c r="I12" s="60">
        <f>((VALUE(MID(Прогнози!G40,5,1))))</f>
        <v>1</v>
      </c>
      <c r="J12" s="59">
        <f>((VALUE(MID(Прогнози!G40,6,1))))</f>
        <v>1</v>
      </c>
      <c r="K12" s="60">
        <f>((VALUE(MID(Прогнози!G40,7,1))))</f>
        <v>1</v>
      </c>
      <c r="L12" s="59">
        <f>((VALUE(MID(Прогнози!G40,8,1))))</f>
        <v>0</v>
      </c>
      <c r="M12" s="60">
        <f>((VALUE(MID(Прогнози!G40,9,1))))</f>
        <v>1</v>
      </c>
      <c r="N12" s="59">
        <f>((VALUE(MID(Прогнози!G40,10,1))))</f>
        <v>2</v>
      </c>
      <c r="O12" s="60">
        <f>((VALUE(MID(Прогнози!G40,11,1))))</f>
        <v>1</v>
      </c>
      <c r="P12" s="59">
        <f>((VALUE(MID(Прогнози!G40,12,1))))</f>
        <v>0</v>
      </c>
      <c r="Q12" s="60">
        <f>((VALUE(MID(Прогнози!G40,13,1))))</f>
        <v>1</v>
      </c>
      <c r="R12" s="59">
        <f>((VALUE(MID(Прогнози!G40,14,1))))</f>
        <v>2</v>
      </c>
      <c r="S12" s="60">
        <f>((VALUE(MID(Прогнози!G40,15,1))))</f>
        <v>0</v>
      </c>
      <c r="T12" s="59">
        <f>((VALUE(MID(Прогнози!G40,16,1))))</f>
        <v>0</v>
      </c>
      <c r="U12" s="60">
        <f>((VALUE(MID(Прогнози!G40,17,1))))</f>
        <v>1</v>
      </c>
      <c r="V12" s="59">
        <f>((VALUE(MID(Прогнози!G40,18,1))))</f>
        <v>0</v>
      </c>
      <c r="W12" s="60">
        <f>((VALUE(MID(Прогнози!G40,19,1))))</f>
        <v>1</v>
      </c>
      <c r="X12" s="59">
        <f>((VALUE(MID(Прогнози!G40,20,1))))</f>
        <v>1</v>
      </c>
      <c r="Z12" s="46">
        <f t="shared" si="57"/>
        <v>0</v>
      </c>
      <c r="AB12" s="49">
        <f t="shared" si="58"/>
        <v>0</v>
      </c>
      <c r="AD12" s="64"/>
      <c r="AE12" s="157">
        <f>IF(Z11&gt;Z12,D11,IF(Z11&lt;Z12,D12,IF(Z11=Z12,"","")))</f>
      </c>
      <c r="AF12" s="157"/>
      <c r="AG12" s="157"/>
      <c r="AH12" s="50">
        <f>IF(AE12&lt;&gt;"",CONCATENATE(68,"'"),"")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5">
        <v>6</v>
      </c>
      <c r="D13" s="44" t="str">
        <f>IF(Прогнози!D41="","",Прогнози!D41)</f>
        <v>jelistoy</v>
      </c>
      <c r="E13" s="61">
        <f>((VALUE(MID(Прогнози!F41,1,1))))</f>
        <v>1</v>
      </c>
      <c r="F13" s="62">
        <f>((VALUE(MID(Прогнози!F41,2,1))))</f>
        <v>1</v>
      </c>
      <c r="G13" s="63">
        <f>((VALUE(MID(Прогнози!F41,3,1))))</f>
        <v>2</v>
      </c>
      <c r="H13" s="62">
        <f>((VALUE(MID(Прогнози!F41,4,1))))</f>
        <v>1</v>
      </c>
      <c r="I13" s="63">
        <f>((VALUE(MID(Прогнози!F41,5,1))))</f>
        <v>0</v>
      </c>
      <c r="J13" s="62">
        <f>((VALUE(MID(Прогнози!F41,6,1))))</f>
        <v>1</v>
      </c>
      <c r="K13" s="63">
        <f>((VALUE(MID(Прогнози!F41,7,1))))</f>
        <v>1</v>
      </c>
      <c r="L13" s="62">
        <f>((VALUE(MID(Прогнози!F41,8,1))))</f>
        <v>0</v>
      </c>
      <c r="M13" s="63">
        <f>((VALUE(MID(Прогнози!F41,9,1))))</f>
        <v>0</v>
      </c>
      <c r="N13" s="62">
        <f>((VALUE(MID(Прогнози!F41,10,1))))</f>
        <v>1</v>
      </c>
      <c r="O13" s="63">
        <f>((VALUE(MID(Прогнози!F41,11,1))))</f>
        <v>1</v>
      </c>
      <c r="P13" s="62">
        <f>((VALUE(MID(Прогнози!F41,12,1))))</f>
        <v>0</v>
      </c>
      <c r="Q13" s="63">
        <f>((VALUE(MID(Прогнози!F41,13,1))))</f>
        <v>0</v>
      </c>
      <c r="R13" s="62">
        <f>((VALUE(MID(Прогнози!F41,14,1))))</f>
        <v>1</v>
      </c>
      <c r="S13" s="63">
        <f>((VALUE(MID(Прогнози!F41,15,1))))</f>
        <v>1</v>
      </c>
      <c r="T13" s="62">
        <f>((VALUE(MID(Прогнози!F41,16,1))))</f>
        <v>1</v>
      </c>
      <c r="U13" s="63">
        <f>((VALUE(MID(Прогнози!F41,17,1))))</f>
        <v>0</v>
      </c>
      <c r="V13" s="62">
        <f>((VALUE(MID(Прогнози!F41,18,1))))</f>
        <v>1</v>
      </c>
      <c r="W13" s="63">
        <f>((VALUE(MID(Прогнози!F41,19,1))))</f>
        <v>1</v>
      </c>
      <c r="X13" s="62">
        <f>((VALUE(MID(Прогнози!F41,20,1))))</f>
        <v>1</v>
      </c>
      <c r="Z13" s="46">
        <f t="shared" si="57"/>
        <v>0</v>
      </c>
      <c r="AB13" s="49">
        <f t="shared" si="58"/>
        <v>0</v>
      </c>
      <c r="AD13" s="64"/>
      <c r="AE13" s="157">
        <f>IF(Z13&gt;Z14,D13,IF(Z13&lt;Z14,D14,IF(Z13=Z14,"","")))</f>
      </c>
      <c r="AF13" s="157"/>
      <c r="AG13" s="157"/>
      <c r="AH13" s="50">
        <f>IF(AE13&lt;&gt;"",CONCATENATE(86,"'"),"")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5"/>
      <c r="D14" s="122" t="str">
        <f>IF(Прогнози!E42="","",Прогнози!E42)</f>
        <v>$printer</v>
      </c>
      <c r="E14" s="58">
        <f>((VALUE(MID(Прогнози!G42,1,1))))</f>
        <v>0</v>
      </c>
      <c r="F14" s="59">
        <f>((VALUE(MID(Прогнози!G42,2,1))))</f>
        <v>1</v>
      </c>
      <c r="G14" s="60">
        <f>((VALUE(MID(Прогнози!G42,3,1))))</f>
        <v>2</v>
      </c>
      <c r="H14" s="59">
        <f>((VALUE(MID(Прогнози!G42,4,1))))</f>
        <v>1</v>
      </c>
      <c r="I14" s="60">
        <f>((VALUE(MID(Прогнози!G42,5,1))))</f>
        <v>2</v>
      </c>
      <c r="J14" s="59">
        <f>((VALUE(MID(Прогнози!G42,6,1))))</f>
        <v>1</v>
      </c>
      <c r="K14" s="60">
        <f>((VALUE(MID(Прогнози!G42,7,1))))</f>
        <v>1</v>
      </c>
      <c r="L14" s="59">
        <f>((VALUE(MID(Прогнози!G42,8,1))))</f>
        <v>0</v>
      </c>
      <c r="M14" s="60">
        <f>((VALUE(MID(Прогнози!G42,9,1))))</f>
        <v>0</v>
      </c>
      <c r="N14" s="59">
        <f>((VALUE(MID(Прогнози!G42,10,1))))</f>
        <v>1</v>
      </c>
      <c r="O14" s="60">
        <f>((VALUE(MID(Прогнози!G42,11,1))))</f>
        <v>1</v>
      </c>
      <c r="P14" s="59">
        <f>((VALUE(MID(Прогнози!G42,12,1))))</f>
        <v>0</v>
      </c>
      <c r="Q14" s="60">
        <f>((VALUE(MID(Прогнози!G42,13,1))))</f>
        <v>1</v>
      </c>
      <c r="R14" s="59">
        <f>((VALUE(MID(Прогнози!G42,14,1))))</f>
        <v>2</v>
      </c>
      <c r="S14" s="60">
        <f>((VALUE(MID(Прогнози!G42,15,1))))</f>
        <v>1</v>
      </c>
      <c r="T14" s="59">
        <f>((VALUE(MID(Прогнози!G42,16,1))))</f>
        <v>0</v>
      </c>
      <c r="U14" s="60">
        <f>((VALUE(MID(Прогнози!G42,17,1))))</f>
        <v>2</v>
      </c>
      <c r="V14" s="59">
        <f>((VALUE(MID(Прогнози!G42,18,1))))</f>
        <v>1</v>
      </c>
      <c r="W14" s="60">
        <f>((VALUE(MID(Прогнози!G42,19,1))))</f>
        <v>0</v>
      </c>
      <c r="X14" s="59">
        <f>((VALUE(MID(Прогнози!G42,20,1))))</f>
        <v>1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6">
        <v>1</v>
      </c>
      <c r="D16" s="47" t="str">
        <f>IF(Прогнози!D44="","",Прогнози!D44)</f>
        <v>ORSS</v>
      </c>
      <c r="E16" s="55">
        <f>((VALUE(MID(Прогнози!F44,1,1))))</f>
        <v>0</v>
      </c>
      <c r="F16" s="56">
        <f>((VALUE(MID(Прогнози!F44,2,1))))</f>
        <v>1</v>
      </c>
      <c r="G16" s="57">
        <f>((VALUE(MID(Прогнози!F44,3,1))))</f>
        <v>0</v>
      </c>
      <c r="H16" s="56">
        <f>((VALUE(MID(Прогнози!F44,4,1))))</f>
        <v>1</v>
      </c>
      <c r="I16" s="57">
        <f>((VALUE(MID(Прогнози!F44,5,1))))</f>
        <v>0</v>
      </c>
      <c r="J16" s="56">
        <f>((VALUE(MID(Прогнози!F44,6,1))))</f>
        <v>1</v>
      </c>
      <c r="K16" s="57">
        <f>((VALUE(MID(Прогнози!F44,7,1))))</f>
        <v>1</v>
      </c>
      <c r="L16" s="56">
        <f>((VALUE(MID(Прогнози!F44,8,1))))</f>
        <v>0</v>
      </c>
      <c r="M16" s="57">
        <f>((VALUE(MID(Прогнози!F44,9,1))))</f>
        <v>0</v>
      </c>
      <c r="N16" s="56">
        <f>((VALUE(MID(Прогнози!F44,10,1))))</f>
        <v>1</v>
      </c>
      <c r="O16" s="57">
        <f>((VALUE(MID(Прогнози!F44,11,1))))</f>
        <v>1</v>
      </c>
      <c r="P16" s="56">
        <f>((VALUE(MID(Прогнози!F44,12,1))))</f>
        <v>0</v>
      </c>
      <c r="Q16" s="57">
        <f>((VALUE(MID(Прогнози!F44,13,1))))</f>
        <v>0</v>
      </c>
      <c r="R16" s="56">
        <f>((VALUE(MID(Прогнози!F44,14,1))))</f>
        <v>2</v>
      </c>
      <c r="S16" s="57">
        <f>((VALUE(MID(Прогнози!F44,15,1))))</f>
        <v>1</v>
      </c>
      <c r="T16" s="56">
        <f>((VALUE(MID(Прогнози!F44,16,1))))</f>
        <v>0</v>
      </c>
      <c r="U16" s="57">
        <f>((VALUE(MID(Прогнози!F44,17,1))))</f>
        <v>2</v>
      </c>
      <c r="V16" s="56">
        <f>((VALUE(MID(Прогнози!F44,18,1))))</f>
        <v>1</v>
      </c>
      <c r="W16" s="57">
        <f>((VALUE(MID(Прогнози!F44,19,1))))</f>
        <v>2</v>
      </c>
      <c r="X16" s="56">
        <f>((VALUE(MID(Прогнози!F44,20,1))))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6"/>
      <c r="D17" s="48" t="str">
        <f>IF(Прогнози!E45="","",Прогнози!E45)</f>
        <v>Dario</v>
      </c>
      <c r="E17" s="58">
        <f>((VALUE(MID(Прогнози!G45,1,1))))</f>
        <v>1</v>
      </c>
      <c r="F17" s="59">
        <f>((VALUE(MID(Прогнози!G45,2,1))))</f>
        <v>2</v>
      </c>
      <c r="G17" s="60">
        <f>((VALUE(MID(Прогнози!G45,3,1))))</f>
        <v>1</v>
      </c>
      <c r="H17" s="59">
        <f>((VALUE(MID(Прогнози!G45,4,1))))</f>
        <v>2</v>
      </c>
      <c r="I17" s="60">
        <f>((VALUE(MID(Прогнози!G45,5,1))))</f>
        <v>1</v>
      </c>
      <c r="J17" s="59">
        <f>((VALUE(MID(Прогнози!G45,6,1))))</f>
        <v>0</v>
      </c>
      <c r="K17" s="60">
        <f>((VALUE(MID(Прогнози!G45,7,1))))</f>
        <v>2</v>
      </c>
      <c r="L17" s="59">
        <f>((VALUE(MID(Прогнози!G45,8,1))))</f>
        <v>1</v>
      </c>
      <c r="M17" s="60">
        <f>((VALUE(MID(Прогнози!G45,9,1))))</f>
        <v>0</v>
      </c>
      <c r="N17" s="59">
        <f>((VALUE(MID(Прогнози!G45,10,1))))</f>
        <v>2</v>
      </c>
      <c r="O17" s="60">
        <f>((VALUE(MID(Прогнози!G45,11,1))))</f>
        <v>2</v>
      </c>
      <c r="P17" s="59">
        <f>((VALUE(MID(Прогнози!G45,12,1))))</f>
        <v>1</v>
      </c>
      <c r="Q17" s="60">
        <f>((VALUE(MID(Прогнози!G45,13,1))))</f>
        <v>1</v>
      </c>
      <c r="R17" s="59">
        <f>((VALUE(MID(Прогнози!G45,14,1))))</f>
        <v>3</v>
      </c>
      <c r="S17" s="60">
        <f>((VALUE(MID(Прогнози!G45,15,1))))</f>
        <v>0</v>
      </c>
      <c r="T17" s="59">
        <f>((VALUE(MID(Прогнози!G45,16,1))))</f>
        <v>1</v>
      </c>
      <c r="U17" s="60">
        <f>((VALUE(MID(Прогнози!G45,17,1))))</f>
        <v>1</v>
      </c>
      <c r="V17" s="59">
        <f>((VALUE(MID(Прогнози!G45,18,1))))</f>
        <v>2</v>
      </c>
      <c r="W17" s="60">
        <f>((VALUE(MID(Прогнози!G45,19,1))))</f>
        <v>1</v>
      </c>
      <c r="X17" s="59">
        <f>((VALUE(MID(Прогнози!G45,20,1))))</f>
        <v>0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6">
        <v>2</v>
      </c>
      <c r="D18" s="47" t="str">
        <f>IF(Прогнози!D46="","",Прогнози!D46)</f>
        <v>Nick777</v>
      </c>
      <c r="E18" s="61">
        <f>((VALUE(MID(Прогнози!F46,1,1))))</f>
        <v>1</v>
      </c>
      <c r="F18" s="62">
        <f>((VALUE(MID(Прогнози!F46,2,1))))</f>
        <v>1</v>
      </c>
      <c r="G18" s="63">
        <f>((VALUE(MID(Прогнози!F46,3,1))))</f>
        <v>2</v>
      </c>
      <c r="H18" s="62">
        <f>((VALUE(MID(Прогнози!F46,4,1))))</f>
        <v>1</v>
      </c>
      <c r="I18" s="63">
        <f>((VALUE(MID(Прогнози!F46,5,1))))</f>
        <v>1</v>
      </c>
      <c r="J18" s="62">
        <f>((VALUE(MID(Прогнози!F46,6,1))))</f>
        <v>1</v>
      </c>
      <c r="K18" s="63">
        <f>((VALUE(MID(Прогнози!F46,7,1))))</f>
        <v>2</v>
      </c>
      <c r="L18" s="62">
        <f>((VALUE(MID(Прогнози!F46,8,1))))</f>
        <v>1</v>
      </c>
      <c r="M18" s="63">
        <f>((VALUE(MID(Прогнози!F46,9,1))))</f>
        <v>1</v>
      </c>
      <c r="N18" s="62">
        <f>((VALUE(MID(Прогнози!F46,10,1))))</f>
        <v>1</v>
      </c>
      <c r="O18" s="63">
        <f>((VALUE(MID(Прогнози!F46,11,1))))</f>
        <v>2</v>
      </c>
      <c r="P18" s="62">
        <f>((VALUE(MID(Прогнози!F46,12,1))))</f>
        <v>1</v>
      </c>
      <c r="Q18" s="63">
        <f>((VALUE(MID(Прогнози!F46,13,1))))</f>
        <v>1</v>
      </c>
      <c r="R18" s="62">
        <f>((VALUE(MID(Прогнози!F46,14,1))))</f>
        <v>2</v>
      </c>
      <c r="S18" s="63">
        <f>((VALUE(MID(Прогнози!F46,15,1))))</f>
        <v>1</v>
      </c>
      <c r="T18" s="62">
        <f>((VALUE(MID(Прогнози!F46,16,1))))</f>
        <v>1</v>
      </c>
      <c r="U18" s="63">
        <f>((VALUE(MID(Прогнози!F46,17,1))))</f>
        <v>2</v>
      </c>
      <c r="V18" s="62">
        <f>((VALUE(MID(Прогнози!F46,18,1))))</f>
        <v>1</v>
      </c>
      <c r="W18" s="63">
        <f>((VALUE(MID(Прогнози!F46,19,1))))</f>
        <v>1</v>
      </c>
      <c r="X18" s="62">
        <f>((VALUE(MID(Прогнози!F46,20,1))))</f>
        <v>2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6"/>
      <c r="D19" s="48" t="str">
        <f>IF(Прогнози!E47="","",Прогнози!E47)</f>
        <v>antoha</v>
      </c>
      <c r="E19" s="58">
        <f>((VALUE(MID(Прогнози!G47,1,1))))</f>
        <v>1</v>
      </c>
      <c r="F19" s="59">
        <f>((VALUE(MID(Прогнози!G47,2,1))))</f>
        <v>1</v>
      </c>
      <c r="G19" s="60">
        <f>((VALUE(MID(Прогнози!G47,3,1))))</f>
        <v>2</v>
      </c>
      <c r="H19" s="59">
        <f>((VALUE(MID(Прогнози!G47,4,1))))</f>
        <v>1</v>
      </c>
      <c r="I19" s="60">
        <f>((VALUE(MID(Прогнози!G47,5,1))))</f>
        <v>1</v>
      </c>
      <c r="J19" s="59">
        <f>((VALUE(MID(Прогнози!G47,6,1))))</f>
        <v>1</v>
      </c>
      <c r="K19" s="60">
        <f>((VALUE(MID(Прогнози!G47,7,1))))</f>
        <v>1</v>
      </c>
      <c r="L19" s="59">
        <f>((VALUE(MID(Прогнози!G47,8,1))))</f>
        <v>0</v>
      </c>
      <c r="M19" s="60">
        <f>((VALUE(MID(Прогнози!G47,9,1))))</f>
        <v>0</v>
      </c>
      <c r="N19" s="59">
        <f>((VALUE(MID(Прогнози!G47,10,1))))</f>
        <v>1</v>
      </c>
      <c r="O19" s="60">
        <f>((VALUE(MID(Прогнози!G47,11,1))))</f>
        <v>0</v>
      </c>
      <c r="P19" s="59">
        <f>((VALUE(MID(Прогнози!G47,12,1))))</f>
        <v>1</v>
      </c>
      <c r="Q19" s="60">
        <f>((VALUE(MID(Прогнози!G47,13,1))))</f>
        <v>1</v>
      </c>
      <c r="R19" s="59">
        <f>((VALUE(MID(Прогнози!G47,14,1))))</f>
        <v>2</v>
      </c>
      <c r="S19" s="60">
        <f>((VALUE(MID(Прогнози!G47,15,1))))</f>
        <v>1</v>
      </c>
      <c r="T19" s="59">
        <f>((VALUE(MID(Прогнози!G47,16,1))))</f>
        <v>1</v>
      </c>
      <c r="U19" s="60">
        <f>((VALUE(MID(Прогнози!G47,17,1))))</f>
        <v>2</v>
      </c>
      <c r="V19" s="59">
        <f>((VALUE(MID(Прогнози!G47,18,1))))</f>
        <v>1</v>
      </c>
      <c r="W19" s="60">
        <f>((VALUE(MID(Прогнози!G47,19,1))))</f>
        <v>1</v>
      </c>
      <c r="X19" s="59">
        <f>((VALUE(MID(Прогнози!G47,20,1))))</f>
        <v>1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6">
        <v>3</v>
      </c>
      <c r="D20" s="47" t="str">
        <f>IF(Прогнози!D48="","",Прогнози!D48)</f>
        <v>Soorjee</v>
      </c>
      <c r="E20" s="61">
        <f>((VALUE(MID(Прогнози!F48,1,1))))</f>
        <v>1</v>
      </c>
      <c r="F20" s="62">
        <f>((VALUE(MID(Прогнози!F48,2,1))))</f>
        <v>2</v>
      </c>
      <c r="G20" s="63">
        <f>((VALUE(MID(Прогнози!F48,3,1))))</f>
        <v>2</v>
      </c>
      <c r="H20" s="62">
        <f>((VALUE(MID(Прогнози!F48,4,1))))</f>
        <v>1</v>
      </c>
      <c r="I20" s="63">
        <f>((VALUE(MID(Прогнози!F48,5,1))))</f>
        <v>2</v>
      </c>
      <c r="J20" s="62">
        <f>((VALUE(MID(Прогнози!F48,6,1))))</f>
        <v>1</v>
      </c>
      <c r="K20" s="63">
        <f>((VALUE(MID(Прогнози!F48,7,1))))</f>
        <v>2</v>
      </c>
      <c r="L20" s="62">
        <f>((VALUE(MID(Прогнози!F48,8,1))))</f>
        <v>1</v>
      </c>
      <c r="M20" s="63">
        <f>((VALUE(MID(Прогнози!F48,9,1))))</f>
        <v>2</v>
      </c>
      <c r="N20" s="62">
        <f>((VALUE(MID(Прогнози!F48,10,1))))</f>
        <v>1</v>
      </c>
      <c r="O20" s="63">
        <f>((VALUE(MID(Прогнози!F48,11,1))))</f>
        <v>2</v>
      </c>
      <c r="P20" s="62">
        <f>((VALUE(MID(Прогнози!F48,12,1))))</f>
        <v>1</v>
      </c>
      <c r="Q20" s="63">
        <f>((VALUE(MID(Прогнози!F48,13,1))))</f>
        <v>1</v>
      </c>
      <c r="R20" s="62">
        <f>((VALUE(MID(Прогнози!F48,14,1))))</f>
        <v>2</v>
      </c>
      <c r="S20" s="63">
        <f>((VALUE(MID(Прогнози!F48,15,1))))</f>
        <v>2</v>
      </c>
      <c r="T20" s="62">
        <f>((VALUE(MID(Прогнози!F48,16,1))))</f>
        <v>1</v>
      </c>
      <c r="U20" s="63">
        <f>((VALUE(MID(Прогнози!F48,17,1))))</f>
        <v>2</v>
      </c>
      <c r="V20" s="62">
        <f>((VALUE(MID(Прогнози!F48,18,1))))</f>
        <v>1</v>
      </c>
      <c r="W20" s="63">
        <f>((VALUE(MID(Прогнози!F48,19,1))))</f>
        <v>1</v>
      </c>
      <c r="X20" s="62">
        <f>((VALUE(MID(Прогнози!F48,20,1))))</f>
        <v>2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6"/>
      <c r="D21" s="48" t="str">
        <f>IF(Прогнози!E49="","",Прогнози!E49)</f>
        <v>Klose</v>
      </c>
      <c r="E21" s="58">
        <f>((VALUE(MID(Прогнози!G49,1,1))))</f>
        <v>1</v>
      </c>
      <c r="F21" s="59">
        <f>((VALUE(MID(Прогнози!G49,2,1))))</f>
        <v>0</v>
      </c>
      <c r="G21" s="60">
        <f>((VALUE(MID(Прогнози!G49,3,1))))</f>
        <v>1</v>
      </c>
      <c r="H21" s="59">
        <f>((VALUE(MID(Прогнози!G49,4,1))))</f>
        <v>2</v>
      </c>
      <c r="I21" s="60">
        <f>((VALUE(MID(Прогнози!G49,5,1))))</f>
        <v>1</v>
      </c>
      <c r="J21" s="59">
        <f>((VALUE(MID(Прогнози!G49,6,1))))</f>
        <v>0</v>
      </c>
      <c r="K21" s="60">
        <f>((VALUE(MID(Прогнози!G49,7,1))))</f>
        <v>2</v>
      </c>
      <c r="L21" s="59">
        <f>((VALUE(MID(Прогнози!G49,8,1))))</f>
        <v>2</v>
      </c>
      <c r="M21" s="60">
        <f>((VALUE(MID(Прогнози!G49,9,1))))</f>
        <v>1</v>
      </c>
      <c r="N21" s="59">
        <f>((VALUE(MID(Прогнози!G49,10,1))))</f>
        <v>1</v>
      </c>
      <c r="O21" s="60">
        <f>((VALUE(MID(Прогнози!G49,11,1))))</f>
        <v>1</v>
      </c>
      <c r="P21" s="59">
        <f>((VALUE(MID(Прогнози!G49,12,1))))</f>
        <v>1</v>
      </c>
      <c r="Q21" s="60">
        <f>((VALUE(MID(Прогнози!G49,13,1))))</f>
        <v>0</v>
      </c>
      <c r="R21" s="59">
        <f>((VALUE(MID(Прогнози!G49,14,1))))</f>
        <v>2</v>
      </c>
      <c r="S21" s="60">
        <f>((VALUE(MID(Прогнози!G49,15,1))))</f>
        <v>1</v>
      </c>
      <c r="T21" s="59">
        <f>((VALUE(MID(Прогнози!G49,16,1))))</f>
        <v>2</v>
      </c>
      <c r="U21" s="60">
        <f>((VALUE(MID(Прогнози!G49,17,1))))</f>
        <v>1</v>
      </c>
      <c r="V21" s="59">
        <f>((VALUE(MID(Прогнози!G49,18,1))))</f>
        <v>0</v>
      </c>
      <c r="W21" s="60">
        <f>((VALUE(MID(Прогнози!G49,19,1))))</f>
        <v>0</v>
      </c>
      <c r="X21" s="59">
        <f>((VALUE(MID(Прогнози!G49,20,1))))</f>
        <v>1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6">
        <v>4</v>
      </c>
      <c r="D22" s="47" t="str">
        <f>IF(Прогнози!D50="","",Прогнози!D50)</f>
        <v>Клименко</v>
      </c>
      <c r="E22" s="61">
        <f>((VALUE(MID(Прогнози!F50,1,1))))</f>
        <v>1</v>
      </c>
      <c r="F22" s="62">
        <f>((VALUE(MID(Прогнози!F50,2,1))))</f>
        <v>0</v>
      </c>
      <c r="G22" s="63">
        <f>((VALUE(MID(Прогнози!F50,3,1))))</f>
        <v>1</v>
      </c>
      <c r="H22" s="62">
        <f>((VALUE(MID(Прогнози!F50,4,1))))</f>
        <v>1</v>
      </c>
      <c r="I22" s="63">
        <f>((VALUE(MID(Прогнози!F50,5,1))))</f>
        <v>0</v>
      </c>
      <c r="J22" s="62">
        <f>((VALUE(MID(Прогнози!F50,6,1))))</f>
        <v>1</v>
      </c>
      <c r="K22" s="63">
        <f>((VALUE(MID(Прогнози!F50,7,1))))</f>
        <v>1</v>
      </c>
      <c r="L22" s="62">
        <f>((VALUE(MID(Прогнози!F50,8,1))))</f>
        <v>2</v>
      </c>
      <c r="M22" s="63">
        <f>((VALUE(MID(Прогнози!F50,9,1))))</f>
        <v>1</v>
      </c>
      <c r="N22" s="62">
        <f>((VALUE(MID(Прогнози!F50,10,1))))</f>
        <v>1</v>
      </c>
      <c r="O22" s="63">
        <f>((VALUE(MID(Прогнози!F50,11,1))))</f>
        <v>0</v>
      </c>
      <c r="P22" s="62">
        <f>((VALUE(MID(Прогнози!F50,12,1))))</f>
        <v>1</v>
      </c>
      <c r="Q22" s="63">
        <f>((VALUE(MID(Прогнози!F50,13,1))))</f>
        <v>0</v>
      </c>
      <c r="R22" s="62">
        <f>((VALUE(MID(Прогнози!F50,14,1))))</f>
        <v>2</v>
      </c>
      <c r="S22" s="63">
        <f>((VALUE(MID(Прогнози!F50,15,1))))</f>
        <v>0</v>
      </c>
      <c r="T22" s="62">
        <f>((VALUE(MID(Прогнози!F50,16,1))))</f>
        <v>1</v>
      </c>
      <c r="U22" s="63">
        <f>((VALUE(MID(Прогнози!F50,17,1))))</f>
        <v>1</v>
      </c>
      <c r="V22" s="62">
        <f>((VALUE(MID(Прогнози!F50,18,1))))</f>
        <v>1</v>
      </c>
      <c r="W22" s="63">
        <f>((VALUE(MID(Прогнози!F50,19,1))))</f>
        <v>0</v>
      </c>
      <c r="X22" s="62">
        <f>((VALUE(MID(Прогнози!F50,20,1))))</f>
        <v>2</v>
      </c>
      <c r="Z22" s="49">
        <f t="shared" si="111"/>
        <v>0</v>
      </c>
      <c r="AL22" s="50">
        <f t="shared" si="101"/>
        <v>0</v>
      </c>
      <c r="AM22" s="50" t="e">
        <f t="shared" si="59"/>
        <v>#VALUE!</v>
      </c>
      <c r="AN22" s="50">
        <f t="shared" si="102"/>
        <v>0</v>
      </c>
      <c r="AO22" s="50" t="e">
        <f t="shared" si="60"/>
        <v>#VALUE!</v>
      </c>
      <c r="AP22" s="50">
        <f t="shared" si="103"/>
        <v>0</v>
      </c>
      <c r="AQ22" s="50" t="e">
        <f t="shared" si="61"/>
        <v>#VALUE!</v>
      </c>
      <c r="AR22" s="50">
        <f t="shared" si="104"/>
        <v>0</v>
      </c>
      <c r="AS22" s="50" t="e">
        <f t="shared" si="62"/>
        <v>#VALUE!</v>
      </c>
      <c r="AT22" s="50">
        <f t="shared" si="105"/>
        <v>0</v>
      </c>
      <c r="AU22" s="50" t="e">
        <f t="shared" si="63"/>
        <v>#VALUE!</v>
      </c>
      <c r="AV22" s="50">
        <f t="shared" si="106"/>
        <v>0</v>
      </c>
      <c r="AW22" s="50" t="e">
        <f t="shared" si="64"/>
        <v>#VALUE!</v>
      </c>
      <c r="AX22" s="50">
        <f t="shared" si="107"/>
        <v>0</v>
      </c>
      <c r="AY22" s="50" t="e">
        <f t="shared" si="65"/>
        <v>#VALUE!</v>
      </c>
      <c r="AZ22" s="50">
        <f t="shared" si="108"/>
        <v>0</v>
      </c>
      <c r="BA22" s="50" t="e">
        <f t="shared" si="66"/>
        <v>#VALUE!</v>
      </c>
      <c r="BB22" s="50">
        <f t="shared" si="109"/>
        <v>0</v>
      </c>
      <c r="BC22" s="50" t="e">
        <f t="shared" si="67"/>
        <v>#VALUE!</v>
      </c>
      <c r="BD22" s="50">
        <f t="shared" si="110"/>
        <v>0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>
        <f t="shared" si="69"/>
        <v>0</v>
      </c>
      <c r="BR22" s="50" t="e">
        <f t="shared" si="70"/>
        <v>#VALUE!</v>
      </c>
      <c r="BS22" s="50">
        <f t="shared" si="71"/>
        <v>0</v>
      </c>
      <c r="BT22" s="50" t="e">
        <f t="shared" si="72"/>
        <v>#VALUE!</v>
      </c>
      <c r="BU22" s="50">
        <f t="shared" si="73"/>
        <v>0</v>
      </c>
      <c r="BV22" s="50" t="e">
        <f t="shared" si="74"/>
        <v>#VALUE!</v>
      </c>
      <c r="BW22" s="50">
        <f t="shared" si="75"/>
        <v>0</v>
      </c>
      <c r="BX22" s="50" t="e">
        <f t="shared" si="76"/>
        <v>#VALUE!</v>
      </c>
      <c r="BY22" s="50">
        <f t="shared" si="77"/>
        <v>0</v>
      </c>
      <c r="BZ22" s="50" t="e">
        <f t="shared" si="78"/>
        <v>#VALUE!</v>
      </c>
      <c r="CA22" s="50">
        <f t="shared" si="79"/>
        <v>0</v>
      </c>
      <c r="CB22" s="50" t="e">
        <f t="shared" si="80"/>
        <v>#VALUE!</v>
      </c>
      <c r="CC22" s="50">
        <f t="shared" si="81"/>
        <v>0</v>
      </c>
      <c r="CD22" s="50" t="e">
        <f t="shared" si="82"/>
        <v>#VALUE!</v>
      </c>
      <c r="CE22" s="50">
        <f t="shared" si="83"/>
        <v>0</v>
      </c>
      <c r="CF22" s="50" t="e">
        <f t="shared" si="84"/>
        <v>#VALUE!</v>
      </c>
      <c r="CG22" s="50">
        <f t="shared" si="85"/>
        <v>0</v>
      </c>
      <c r="CH22" s="50" t="e">
        <f t="shared" si="86"/>
        <v>#VALUE!</v>
      </c>
      <c r="CI22" s="50">
        <f t="shared" si="87"/>
        <v>0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6"/>
      <c r="D23" s="48">
        <f>IF(Прогнози!E51="","",Прогнози!E51)</f>
      </c>
      <c r="E23" s="58" t="e">
        <f>((VALUE(MID(Прогнози!G51,1,1))))</f>
        <v>#VALUE!</v>
      </c>
      <c r="F23" s="59" t="e">
        <f>((VALUE(MID(Прогнози!G51,2,1))))</f>
        <v>#VALUE!</v>
      </c>
      <c r="G23" s="60" t="e">
        <f>((VALUE(MID(Прогнози!G51,3,1))))</f>
        <v>#VALUE!</v>
      </c>
      <c r="H23" s="59" t="e">
        <f>((VALUE(MID(Прогнози!G51,4,1))))</f>
        <v>#VALUE!</v>
      </c>
      <c r="I23" s="60" t="e">
        <f>((VALUE(MID(Прогнози!G51,5,1))))</f>
        <v>#VALUE!</v>
      </c>
      <c r="J23" s="59" t="e">
        <f>((VALUE(MID(Прогнози!G51,6,1))))</f>
        <v>#VALUE!</v>
      </c>
      <c r="K23" s="60" t="e">
        <f>((VALUE(MID(Прогнози!G51,7,1))))</f>
        <v>#VALUE!</v>
      </c>
      <c r="L23" s="59" t="e">
        <f>((VALUE(MID(Прогнози!G51,8,1))))</f>
        <v>#VALUE!</v>
      </c>
      <c r="M23" s="60" t="e">
        <f>((VALUE(MID(Прогнози!G51,9,1))))</f>
        <v>#VALUE!</v>
      </c>
      <c r="N23" s="59" t="e">
        <f>((VALUE(MID(Прогнози!G51,10,1))))</f>
        <v>#VALUE!</v>
      </c>
      <c r="O23" s="60" t="e">
        <f>((VALUE(MID(Прогнози!G51,11,1))))</f>
        <v>#VALUE!</v>
      </c>
      <c r="P23" s="59" t="e">
        <f>((VALUE(MID(Прогнози!G51,12,1))))</f>
        <v>#VALUE!</v>
      </c>
      <c r="Q23" s="60" t="e">
        <f>((VALUE(MID(Прогнози!G51,13,1))))</f>
        <v>#VALUE!</v>
      </c>
      <c r="R23" s="59" t="e">
        <f>((VALUE(MID(Прогнози!G51,14,1))))</f>
        <v>#VALUE!</v>
      </c>
      <c r="S23" s="60" t="e">
        <f>((VALUE(MID(Прогнози!G51,15,1))))</f>
        <v>#VALUE!</v>
      </c>
      <c r="T23" s="59" t="e">
        <f>((VALUE(MID(Прогнози!G51,16,1))))</f>
        <v>#VALUE!</v>
      </c>
      <c r="U23" s="60" t="e">
        <f>((VALUE(MID(Прогнози!G51,17,1))))</f>
        <v>#VALUE!</v>
      </c>
      <c r="V23" s="59" t="e">
        <f>((VALUE(MID(Прогнози!G51,18,1))))</f>
        <v>#VALUE!</v>
      </c>
      <c r="W23" s="60" t="e">
        <f>((VALUE(MID(Прогнози!G51,19,1))))</f>
        <v>#VALUE!</v>
      </c>
      <c r="X23" s="59" t="e">
        <f>((VALUE(MID(Прогнози!G51,20,1))))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6">
        <v>5</v>
      </c>
      <c r="D24" s="47">
        <f>IF(Прогнози!D52="","",Прогнози!D52)</f>
      </c>
      <c r="E24" s="61" t="e">
        <f>((VALUE(MID(Прогнози!F52,1,1))))</f>
        <v>#VALUE!</v>
      </c>
      <c r="F24" s="62" t="e">
        <f>((VALUE(MID(Прогнози!F52,2,1))))</f>
        <v>#VALUE!</v>
      </c>
      <c r="G24" s="63" t="e">
        <f>((VALUE(MID(Прогнози!F52,3,1))))</f>
        <v>#VALUE!</v>
      </c>
      <c r="H24" s="62" t="e">
        <f>((VALUE(MID(Прогнози!F52,4,1))))</f>
        <v>#VALUE!</v>
      </c>
      <c r="I24" s="63" t="e">
        <f>((VALUE(MID(Прогнози!F52,5,1))))</f>
        <v>#VALUE!</v>
      </c>
      <c r="J24" s="62" t="e">
        <f>((VALUE(MID(Прогнози!F52,6,1))))</f>
        <v>#VALUE!</v>
      </c>
      <c r="K24" s="63" t="e">
        <f>((VALUE(MID(Прогнози!F52,7,1))))</f>
        <v>#VALUE!</v>
      </c>
      <c r="L24" s="62" t="e">
        <f>((VALUE(MID(Прогнози!F52,8,1))))</f>
        <v>#VALUE!</v>
      </c>
      <c r="M24" s="63" t="e">
        <f>((VALUE(MID(Прогнози!F52,9,1))))</f>
        <v>#VALUE!</v>
      </c>
      <c r="N24" s="62" t="e">
        <f>((VALUE(MID(Прогнози!F52,10,1))))</f>
        <v>#VALUE!</v>
      </c>
      <c r="O24" s="63" t="e">
        <f>((VALUE(MID(Прогнози!F52,11,1))))</f>
        <v>#VALUE!</v>
      </c>
      <c r="P24" s="62" t="e">
        <f>((VALUE(MID(Прогнози!F52,12,1))))</f>
        <v>#VALUE!</v>
      </c>
      <c r="Q24" s="63" t="e">
        <f>((VALUE(MID(Прогнози!F52,13,1))))</f>
        <v>#VALUE!</v>
      </c>
      <c r="R24" s="62" t="e">
        <f>((VALUE(MID(Прогнози!F52,14,1))))</f>
        <v>#VALUE!</v>
      </c>
      <c r="S24" s="63" t="e">
        <f>((VALUE(MID(Прогнози!F52,15,1))))</f>
        <v>#VALUE!</v>
      </c>
      <c r="T24" s="62" t="e">
        <f>((VALUE(MID(Прогнози!F52,16,1))))</f>
        <v>#VALUE!</v>
      </c>
      <c r="U24" s="63" t="e">
        <f>((VALUE(MID(Прогнози!F52,17,1))))</f>
        <v>#VALUE!</v>
      </c>
      <c r="V24" s="62" t="e">
        <f>((VALUE(MID(Прогнози!F52,18,1))))</f>
        <v>#VALUE!</v>
      </c>
      <c r="W24" s="63" t="e">
        <f>((VALUE(MID(Прогнози!F52,19,1))))</f>
        <v>#VALUE!</v>
      </c>
      <c r="X24" s="62" t="e">
        <f>((VALUE(MID(Прогнози!F52,20,1))))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6"/>
      <c r="D25" s="48">
        <f>IF(Прогнози!E53="","",Прогнози!E53)</f>
      </c>
      <c r="E25" s="58" t="e">
        <f>((VALUE(MID(Прогнози!G53,1,1))))</f>
        <v>#VALUE!</v>
      </c>
      <c r="F25" s="59" t="e">
        <f>((VALUE(MID(Прогнози!G53,2,1))))</f>
        <v>#VALUE!</v>
      </c>
      <c r="G25" s="60" t="e">
        <f>((VALUE(MID(Прогнози!G53,3,1))))</f>
        <v>#VALUE!</v>
      </c>
      <c r="H25" s="59" t="e">
        <f>((VALUE(MID(Прогнози!G53,4,1))))</f>
        <v>#VALUE!</v>
      </c>
      <c r="I25" s="60" t="e">
        <f>((VALUE(MID(Прогнози!G53,5,1))))</f>
        <v>#VALUE!</v>
      </c>
      <c r="J25" s="59" t="e">
        <f>((VALUE(MID(Прогнози!G53,6,1))))</f>
        <v>#VALUE!</v>
      </c>
      <c r="K25" s="60" t="e">
        <f>((VALUE(MID(Прогнози!G53,7,1))))</f>
        <v>#VALUE!</v>
      </c>
      <c r="L25" s="59" t="e">
        <f>((VALUE(MID(Прогнози!G53,8,1))))</f>
        <v>#VALUE!</v>
      </c>
      <c r="M25" s="60" t="e">
        <f>((VALUE(MID(Прогнози!G53,9,1))))</f>
        <v>#VALUE!</v>
      </c>
      <c r="N25" s="59" t="e">
        <f>((VALUE(MID(Прогнози!G53,10,1))))</f>
        <v>#VALUE!</v>
      </c>
      <c r="O25" s="60" t="e">
        <f>((VALUE(MID(Прогнози!G53,11,1))))</f>
        <v>#VALUE!</v>
      </c>
      <c r="P25" s="59" t="e">
        <f>((VALUE(MID(Прогнози!G53,12,1))))</f>
        <v>#VALUE!</v>
      </c>
      <c r="Q25" s="60" t="e">
        <f>((VALUE(MID(Прогнози!G53,13,1))))</f>
        <v>#VALUE!</v>
      </c>
      <c r="R25" s="59" t="e">
        <f>((VALUE(MID(Прогнози!G53,14,1))))</f>
        <v>#VALUE!</v>
      </c>
      <c r="S25" s="60" t="e">
        <f>((VALUE(MID(Прогнози!G53,15,1))))</f>
        <v>#VALUE!</v>
      </c>
      <c r="T25" s="59" t="e">
        <f>((VALUE(MID(Прогнози!G53,16,1))))</f>
        <v>#VALUE!</v>
      </c>
      <c r="U25" s="60" t="e">
        <f>((VALUE(MID(Прогнози!G53,17,1))))</f>
        <v>#VALUE!</v>
      </c>
      <c r="V25" s="59" t="e">
        <f>((VALUE(MID(Прогнози!G53,18,1))))</f>
        <v>#VALUE!</v>
      </c>
      <c r="W25" s="60" t="e">
        <f>((VALUE(MID(Прогнози!G53,19,1))))</f>
        <v>#VALUE!</v>
      </c>
      <c r="X25" s="59" t="e">
        <f>((VALUE(MID(Прогнози!G53,20,1))))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6">
        <v>6</v>
      </c>
      <c r="D26" s="47">
        <f>IF(Прогнози!D54="","",Прогнози!D54)</f>
      </c>
      <c r="E26" s="61" t="e">
        <f>((VALUE(MID(Прогнози!F54,1,1))))</f>
        <v>#VALUE!</v>
      </c>
      <c r="F26" s="62" t="e">
        <f>((VALUE(MID(Прогнози!F54,2,1))))</f>
        <v>#VALUE!</v>
      </c>
      <c r="G26" s="63" t="e">
        <f>((VALUE(MID(Прогнози!F54,3,1))))</f>
        <v>#VALUE!</v>
      </c>
      <c r="H26" s="62" t="e">
        <f>((VALUE(MID(Прогнози!F54,4,1))))</f>
        <v>#VALUE!</v>
      </c>
      <c r="I26" s="63" t="e">
        <f>((VALUE(MID(Прогнози!F54,5,1))))</f>
        <v>#VALUE!</v>
      </c>
      <c r="J26" s="62" t="e">
        <f>((VALUE(MID(Прогнози!F54,6,1))))</f>
        <v>#VALUE!</v>
      </c>
      <c r="K26" s="63" t="e">
        <f>((VALUE(MID(Прогнози!F54,7,1))))</f>
        <v>#VALUE!</v>
      </c>
      <c r="L26" s="62" t="e">
        <f>((VALUE(MID(Прогнози!F54,8,1))))</f>
        <v>#VALUE!</v>
      </c>
      <c r="M26" s="63" t="e">
        <f>((VALUE(MID(Прогнози!F54,9,1))))</f>
        <v>#VALUE!</v>
      </c>
      <c r="N26" s="62" t="e">
        <f>((VALUE(MID(Прогнози!F54,10,1))))</f>
        <v>#VALUE!</v>
      </c>
      <c r="O26" s="63" t="e">
        <f>((VALUE(MID(Прогнози!F54,11,1))))</f>
        <v>#VALUE!</v>
      </c>
      <c r="P26" s="62" t="e">
        <f>((VALUE(MID(Прогнози!F54,12,1))))</f>
        <v>#VALUE!</v>
      </c>
      <c r="Q26" s="63" t="e">
        <f>((VALUE(MID(Прогнози!F54,13,1))))</f>
        <v>#VALUE!</v>
      </c>
      <c r="R26" s="62" t="e">
        <f>((VALUE(MID(Прогнози!F54,14,1))))</f>
        <v>#VALUE!</v>
      </c>
      <c r="S26" s="63" t="e">
        <f>((VALUE(MID(Прогнози!F54,15,1))))</f>
        <v>#VALUE!</v>
      </c>
      <c r="T26" s="62" t="e">
        <f>((VALUE(MID(Прогнози!F54,16,1))))</f>
        <v>#VALUE!</v>
      </c>
      <c r="U26" s="63" t="e">
        <f>((VALUE(MID(Прогнози!F54,17,1))))</f>
        <v>#VALUE!</v>
      </c>
      <c r="V26" s="62" t="e">
        <f>((VALUE(MID(Прогнози!F54,18,1))))</f>
        <v>#VALUE!</v>
      </c>
      <c r="W26" s="63" t="e">
        <f>((VALUE(MID(Прогнози!F54,19,1))))</f>
        <v>#VALUE!</v>
      </c>
      <c r="X26" s="62" t="e">
        <f>((VALUE(MID(Прогнози!F54,20,1))))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6"/>
      <c r="D27" s="123">
        <f>IF(Прогнози!E55="","",Прогнози!E55)</f>
      </c>
      <c r="E27" s="58" t="e">
        <f>((VALUE(MID(Прогнози!G55,1,1))))</f>
        <v>#VALUE!</v>
      </c>
      <c r="F27" s="59" t="e">
        <f>((VALUE(MID(Прогнози!G55,2,1))))</f>
        <v>#VALUE!</v>
      </c>
      <c r="G27" s="60" t="e">
        <f>((VALUE(MID(Прогнози!G55,3,1))))</f>
        <v>#VALUE!</v>
      </c>
      <c r="H27" s="59" t="e">
        <f>((VALUE(MID(Прогнози!G55,4,1))))</f>
        <v>#VALUE!</v>
      </c>
      <c r="I27" s="60" t="e">
        <f>((VALUE(MID(Прогнози!G55,5,1))))</f>
        <v>#VALUE!</v>
      </c>
      <c r="J27" s="59" t="e">
        <f>((VALUE(MID(Прогнози!G55,6,1))))</f>
        <v>#VALUE!</v>
      </c>
      <c r="K27" s="60" t="e">
        <f>((VALUE(MID(Прогнози!G55,7,1))))</f>
        <v>#VALUE!</v>
      </c>
      <c r="L27" s="59" t="e">
        <f>((VALUE(MID(Прогнози!G55,8,1))))</f>
        <v>#VALUE!</v>
      </c>
      <c r="M27" s="60" t="e">
        <f>((VALUE(MID(Прогнози!G55,9,1))))</f>
        <v>#VALUE!</v>
      </c>
      <c r="N27" s="59" t="e">
        <f>((VALUE(MID(Прогнози!G55,10,1))))</f>
        <v>#VALUE!</v>
      </c>
      <c r="O27" s="60" t="e">
        <f>((VALUE(MID(Прогнози!G55,11,1))))</f>
        <v>#VALUE!</v>
      </c>
      <c r="P27" s="59" t="e">
        <f>((VALUE(MID(Прогнози!G55,12,1))))</f>
        <v>#VALUE!</v>
      </c>
      <c r="Q27" s="60" t="e">
        <f>((VALUE(MID(Прогнози!G55,13,1))))</f>
        <v>#VALUE!</v>
      </c>
      <c r="R27" s="59" t="e">
        <f>((VALUE(MID(Прогнози!G55,14,1))))</f>
        <v>#VALUE!</v>
      </c>
      <c r="S27" s="60" t="e">
        <f>((VALUE(MID(Прогнози!G55,15,1))))</f>
        <v>#VALUE!</v>
      </c>
      <c r="T27" s="59" t="e">
        <f>((VALUE(MID(Прогнози!G55,16,1))))</f>
        <v>#VALUE!</v>
      </c>
      <c r="U27" s="60" t="e">
        <f>((VALUE(MID(Прогнози!G55,17,1))))</f>
        <v>#VALUE!</v>
      </c>
      <c r="V27" s="59" t="e">
        <f>((VALUE(MID(Прогнози!G55,18,1))))</f>
        <v>#VALUE!</v>
      </c>
      <c r="W27" s="60" t="e">
        <f>((VALUE(MID(Прогнози!G55,19,1))))</f>
        <v>#VALUE!</v>
      </c>
      <c r="X27" s="59" t="e">
        <f>((VALUE(MID(Прогнози!G55,20,1))))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4" t="str">
        <f>IF(Головна!F3="","",Головна!F3)</f>
        <v>Палермо - Болонья</v>
      </c>
      <c r="F1" s="164"/>
      <c r="G1" s="164" t="str">
        <f>IF(Головна!F4="","",Головна!F4)</f>
        <v>Майнц - Герта</v>
      </c>
      <c r="H1" s="164"/>
      <c r="I1" s="164" t="str">
        <f>IF(Головна!F5="","",Головна!F5)</f>
        <v>Аугсбург - Кёльн</v>
      </c>
      <c r="J1" s="164"/>
      <c r="K1" s="164" t="str">
        <f>IF(Головна!F6="","",Головна!F6)</f>
        <v>Кристал Пэлас - Лестер</v>
      </c>
      <c r="L1" s="164"/>
      <c r="M1" s="164" t="str">
        <f>IF(Головна!F7="","",Головна!F7)</f>
        <v>Сандерленд - Вест Хэм</v>
      </c>
      <c r="N1" s="164"/>
      <c r="O1" s="164" t="str">
        <f>IF(Головна!F8="","",Головна!F8)</f>
        <v>Леганес - Эспаньол</v>
      </c>
      <c r="P1" s="164"/>
      <c r="Q1" s="164" t="str">
        <f>IF(Головна!F9="","",Головна!F9)</f>
        <v>Вест Бромвич - Ливерпуль</v>
      </c>
      <c r="R1" s="164"/>
      <c r="S1" s="164" t="str">
        <f>IF(Головна!F10="","",Головна!F10)</f>
        <v>Нант - Бордо</v>
      </c>
      <c r="T1" s="164"/>
      <c r="U1" s="164" t="str">
        <f>IF(Головна!F11="","",Головна!F11)</f>
        <v>Валенсия - Севилья</v>
      </c>
      <c r="V1" s="164"/>
      <c r="W1" s="164" t="str">
        <f>IF(Головна!F12="","",Головна!F12)</f>
        <v>Ман. Юнайтед - Челси</v>
      </c>
      <c r="X1" s="164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5">
        <v>1</v>
      </c>
      <c r="D3" s="44">
        <f>IF(Прогнози!J31="","",Прогнози!J31)</f>
      </c>
      <c r="E3" s="55" t="e">
        <f>((VALUE(MID(Прогнози!L31,1,1))))</f>
        <v>#VALUE!</v>
      </c>
      <c r="F3" s="56" t="e">
        <f>((VALUE(MID(Прогнози!L31,2,1))))</f>
        <v>#VALUE!</v>
      </c>
      <c r="G3" s="57" t="e">
        <f>((VALUE(MID(Прогнози!L31,3,1))))</f>
        <v>#VALUE!</v>
      </c>
      <c r="H3" s="56" t="e">
        <f>((VALUE(MID(Прогнози!L31,4,1))))</f>
        <v>#VALUE!</v>
      </c>
      <c r="I3" s="57" t="e">
        <f>((VALUE(MID(Прогнози!L31,5,1))))</f>
        <v>#VALUE!</v>
      </c>
      <c r="J3" s="56" t="e">
        <f>((VALUE(MID(Прогнози!L31,6,1))))</f>
        <v>#VALUE!</v>
      </c>
      <c r="K3" s="57" t="e">
        <f>((VALUE(MID(Прогнози!L31,7,1))))</f>
        <v>#VALUE!</v>
      </c>
      <c r="L3" s="56" t="e">
        <f>((VALUE(MID(Прогнози!L31,8,1))))</f>
        <v>#VALUE!</v>
      </c>
      <c r="M3" s="57" t="e">
        <f>((VALUE(MID(Прогнози!L31,9,1))))</f>
        <v>#VALUE!</v>
      </c>
      <c r="N3" s="56" t="e">
        <f>((VALUE(MID(Прогнози!L31,10,1))))</f>
        <v>#VALUE!</v>
      </c>
      <c r="O3" s="57" t="e">
        <f>((VALUE(MID(Прогнози!L31,11,1))))</f>
        <v>#VALUE!</v>
      </c>
      <c r="P3" s="56" t="e">
        <f>((VALUE(MID(Прогнози!L31,12,1))))</f>
        <v>#VALUE!</v>
      </c>
      <c r="Q3" s="57" t="e">
        <f>((VALUE(MID(Прогнози!L31,13,1))))</f>
        <v>#VALUE!</v>
      </c>
      <c r="R3" s="56" t="e">
        <f>((VALUE(MID(Прогнози!L31,14,1))))</f>
        <v>#VALUE!</v>
      </c>
      <c r="S3" s="57" t="e">
        <f>((VALUE(MID(Прогнози!L31,15,1))))</f>
        <v>#VALUE!</v>
      </c>
      <c r="T3" s="56" t="e">
        <f>((VALUE(MID(Прогнози!L31,16,1))))</f>
        <v>#VALUE!</v>
      </c>
      <c r="U3" s="57" t="e">
        <f>((VALUE(MID(Прогнози!L31,17,1))))</f>
        <v>#VALUE!</v>
      </c>
      <c r="V3" s="56" t="e">
        <f>((VALUE(MID(Прогнози!L31,18,1))))</f>
        <v>#VALUE!</v>
      </c>
      <c r="W3" s="57" t="e">
        <f>((VALUE(MID(Прогнози!L31,19,1))))</f>
        <v>#VALUE!</v>
      </c>
      <c r="X3" s="56" t="e">
        <f>((VALUE(MID(Прогнози!L31,20,1))))</f>
        <v>#VALUE!</v>
      </c>
      <c r="Z3" s="44">
        <f>CV3</f>
        <v>0</v>
      </c>
      <c r="AB3" s="47">
        <f>DF3</f>
        <v>0</v>
      </c>
      <c r="AD3" s="158">
        <f>IF(Головна!M6&lt;&gt;"",Головна!M6,"")</f>
        <v>0</v>
      </c>
      <c r="AE3" s="159"/>
      <c r="AF3" s="159"/>
      <c r="AG3" s="159"/>
      <c r="AH3" s="159"/>
      <c r="AI3" s="160"/>
      <c r="AL3" s="50" t="e">
        <f>IF(AND($E$2=E3,$F$2=F3,$E$2&lt;&gt;"",$F$2&lt;&gt;""),1,0)</f>
        <v>#VALUE!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 t="e">
        <f>IF(AND($G$2=G3,$H$2=H3,$G$2&lt;&gt;"",$H$2&lt;&gt;""),1,0)</f>
        <v>#VALUE!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 t="e">
        <f>IF(AND($I$2=I3,$J$2=J3,$I$2&lt;&gt;"",$J$2&lt;&gt;""),1,0)</f>
        <v>#VALUE!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 t="e">
        <f>IF(AND($K$2=K3,$L$2=L3,$K$2&lt;&gt;"",$L$2&lt;&gt;""),1,0)</f>
        <v>#VALUE!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 t="e">
        <f>IF(AND($M$2=M3,$N$2=N3,$M$2&lt;&gt;"",$N$2&lt;&gt;""),1,0)</f>
        <v>#VALUE!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 t="e">
        <f>IF(AND($O$2=O3,$P$2=P3,$O$2&lt;&gt;"",$P$2&lt;&gt;""),1,0)</f>
        <v>#VALUE!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 t="e">
        <f>IF(AND($Q$2=Q3,$R$2=R3,$Q$2&lt;&gt;"",$R$2&lt;&gt;""),1,0)</f>
        <v>#VALUE!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 t="e">
        <f>IF(AND($S$2=S3,$T$2=T3,$S$2&lt;&gt;"",$T$2&lt;&gt;""),1,0)</f>
        <v>#VALUE!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 t="e">
        <f>IF(AND($U$2=U3,$V$2=V3,$U$2&lt;&gt;"",$V$2&lt;&gt;""),1,0)</f>
        <v>#VALUE!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 t="e">
        <f>IF(AND($W$2=W3,$X$2=X3,$W$2&lt;&gt;"",$X$2&lt;&gt;""),1,0)</f>
        <v>#VALUE!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 t="e">
        <f>AL3*2</f>
        <v>#VALUE!</v>
      </c>
      <c r="BR3" s="50" t="e">
        <f>AM3</f>
        <v>#VALUE!</v>
      </c>
      <c r="BS3" s="50" t="e">
        <f>AN3*2</f>
        <v>#VALUE!</v>
      </c>
      <c r="BT3" s="50" t="e">
        <f>AO3</f>
        <v>#VALUE!</v>
      </c>
      <c r="BU3" s="50" t="e">
        <f>AP3*2</f>
        <v>#VALUE!</v>
      </c>
      <c r="BV3" s="50" t="e">
        <f>AQ3</f>
        <v>#VALUE!</v>
      </c>
      <c r="BW3" s="50" t="e">
        <f>AR3*2</f>
        <v>#VALUE!</v>
      </c>
      <c r="BX3" s="50" t="e">
        <f>AS3</f>
        <v>#VALUE!</v>
      </c>
      <c r="BY3" s="50" t="e">
        <f>AT3*2</f>
        <v>#VALUE!</v>
      </c>
      <c r="BZ3" s="50" t="e">
        <f>AU3</f>
        <v>#VALUE!</v>
      </c>
      <c r="CA3" s="50" t="e">
        <f>AV3*2</f>
        <v>#VALUE!</v>
      </c>
      <c r="CB3" s="50" t="e">
        <f>AW3</f>
        <v>#VALUE!</v>
      </c>
      <c r="CC3" s="50" t="e">
        <f>AX3*2</f>
        <v>#VALUE!</v>
      </c>
      <c r="CD3" s="50" t="e">
        <f>AY3</f>
        <v>#VALUE!</v>
      </c>
      <c r="CE3" s="50" t="e">
        <f>AZ3*2</f>
        <v>#VALUE!</v>
      </c>
      <c r="CF3" s="50" t="e">
        <f>BA3</f>
        <v>#VALUE!</v>
      </c>
      <c r="CG3" s="50" t="e">
        <f>BB3*2</f>
        <v>#VALUE!</v>
      </c>
      <c r="CH3" s="50" t="e">
        <f>BC3</f>
        <v>#VALUE!</v>
      </c>
      <c r="CI3" s="50" t="e">
        <f>BD3*2</f>
        <v>#VALUE!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5"/>
      <c r="D4" s="45">
        <f>IF(Прогнози!K32="","",Прогнози!K32)</f>
      </c>
      <c r="E4" s="58" t="e">
        <f>((VALUE(MID(Прогнози!M32,1,1))))</f>
        <v>#VALUE!</v>
      </c>
      <c r="F4" s="59" t="e">
        <f>((VALUE(MID(Прогнози!M32,2,1))))</f>
        <v>#VALUE!</v>
      </c>
      <c r="G4" s="60" t="e">
        <f>((VALUE(MID(Прогнози!M32,3,1))))</f>
        <v>#VALUE!</v>
      </c>
      <c r="H4" s="59" t="e">
        <f>((VALUE(MID(Прогнози!M32,4,1))))</f>
        <v>#VALUE!</v>
      </c>
      <c r="I4" s="60" t="e">
        <f>((VALUE(MID(Прогнози!M32,5,1))))</f>
        <v>#VALUE!</v>
      </c>
      <c r="J4" s="59" t="e">
        <f>((VALUE(MID(Прогнози!M32,6,1))))</f>
        <v>#VALUE!</v>
      </c>
      <c r="K4" s="60" t="e">
        <f>((VALUE(MID(Прогнози!M32,7,1))))</f>
        <v>#VALUE!</v>
      </c>
      <c r="L4" s="59" t="e">
        <f>((VALUE(MID(Прогнози!M32,8,1))))</f>
        <v>#VALUE!</v>
      </c>
      <c r="M4" s="60" t="e">
        <f>((VALUE(MID(Прогнози!M32,9,1))))</f>
        <v>#VALUE!</v>
      </c>
      <c r="N4" s="59" t="e">
        <f>((VALUE(MID(Прогнози!M32,10,1))))</f>
        <v>#VALUE!</v>
      </c>
      <c r="O4" s="60" t="e">
        <f>((VALUE(MID(Прогнози!M32,11,1))))</f>
        <v>#VALUE!</v>
      </c>
      <c r="P4" s="59" t="e">
        <f>((VALUE(MID(Прогнози!M32,12,1))))</f>
        <v>#VALUE!</v>
      </c>
      <c r="Q4" s="60" t="e">
        <f>((VALUE(MID(Прогнози!M32,13,1))))</f>
        <v>#VALUE!</v>
      </c>
      <c r="R4" s="59" t="e">
        <f>((VALUE(MID(Прогнози!M32,14,1))))</f>
        <v>#VALUE!</v>
      </c>
      <c r="S4" s="60" t="e">
        <f>((VALUE(MID(Прогнози!M32,15,1))))</f>
        <v>#VALUE!</v>
      </c>
      <c r="T4" s="59" t="e">
        <f>((VALUE(MID(Прогнози!M32,16,1))))</f>
        <v>#VALUE!</v>
      </c>
      <c r="U4" s="60" t="e">
        <f>((VALUE(MID(Прогнози!M32,17,1))))</f>
        <v>#VALUE!</v>
      </c>
      <c r="V4" s="59" t="e">
        <f>((VALUE(MID(Прогнози!M32,18,1))))</f>
        <v>#VALUE!</v>
      </c>
      <c r="W4" s="60" t="e">
        <f>((VALUE(MID(Прогнози!M32,19,1))))</f>
        <v>#VALUE!</v>
      </c>
      <c r="X4" s="59" t="e">
        <f>((VALUE(MID(Прогнози!M32,20,1))))</f>
        <v>#VALUE!</v>
      </c>
      <c r="Z4" s="46">
        <f>CV4</f>
        <v>0</v>
      </c>
      <c r="AB4" s="49">
        <f>DF4</f>
        <v>0</v>
      </c>
      <c r="AD4" s="161"/>
      <c r="AE4" s="162"/>
      <c r="AF4" s="162"/>
      <c r="AG4" s="162"/>
      <c r="AH4" s="162"/>
      <c r="AI4" s="163"/>
      <c r="AL4" s="50" t="e">
        <f aca="true" t="shared" si="10" ref="AL4:AL14">IF(AND($E$2=E4,$F$2=F4,$E$2&lt;&gt;"",$F$2&lt;&gt;""),1,0)</f>
        <v>#VALUE!</v>
      </c>
      <c r="AM4" s="50" t="e">
        <f t="shared" si="0"/>
        <v>#VALUE!</v>
      </c>
      <c r="AN4" s="50" t="e">
        <f aca="true" t="shared" si="11" ref="AN4:AN14">IF(AND($G$2=G4,$H$2=H4,$G$2&lt;&gt;"",$H$2&lt;&gt;""),1,0)</f>
        <v>#VALUE!</v>
      </c>
      <c r="AO4" s="50" t="e">
        <f t="shared" si="1"/>
        <v>#VALUE!</v>
      </c>
      <c r="AP4" s="50" t="e">
        <f aca="true" t="shared" si="12" ref="AP4:AP14">IF(AND($I$2=I4,$J$2=J4,$I$2&lt;&gt;"",$J$2&lt;&gt;""),1,0)</f>
        <v>#VALUE!</v>
      </c>
      <c r="AQ4" s="50" t="e">
        <f t="shared" si="2"/>
        <v>#VALUE!</v>
      </c>
      <c r="AR4" s="50" t="e">
        <f aca="true" t="shared" si="13" ref="AR4:AR14">IF(AND($K$2=K4,$L$2=L4,$K$2&lt;&gt;"",$L$2&lt;&gt;""),1,0)</f>
        <v>#VALUE!</v>
      </c>
      <c r="AS4" s="50" t="e">
        <f t="shared" si="3"/>
        <v>#VALUE!</v>
      </c>
      <c r="AT4" s="50" t="e">
        <f aca="true" t="shared" si="14" ref="AT4:AT14">IF(AND($M$2=M4,$N$2=N4,$M$2&lt;&gt;"",$N$2&lt;&gt;""),1,0)</f>
        <v>#VALUE!</v>
      </c>
      <c r="AU4" s="50" t="e">
        <f t="shared" si="4"/>
        <v>#VALUE!</v>
      </c>
      <c r="AV4" s="50" t="e">
        <f aca="true" t="shared" si="15" ref="AV4:AV14">IF(AND($O$2=O4,$P$2=P4,$O$2&lt;&gt;"",$P$2&lt;&gt;""),1,0)</f>
        <v>#VALUE!</v>
      </c>
      <c r="AW4" s="50" t="e">
        <f t="shared" si="5"/>
        <v>#VALUE!</v>
      </c>
      <c r="AX4" s="50" t="e">
        <f aca="true" t="shared" si="16" ref="AX4:AX14">IF(AND($Q$2=Q4,$R$2=R4,$Q$2&lt;&gt;"",$R$2&lt;&gt;""),1,0)</f>
        <v>#VALUE!</v>
      </c>
      <c r="AY4" s="50" t="e">
        <f t="shared" si="6"/>
        <v>#VALUE!</v>
      </c>
      <c r="AZ4" s="50" t="e">
        <f aca="true" t="shared" si="17" ref="AZ4:AZ14">IF(AND($S$2=S4,$T$2=T4,$S$2&lt;&gt;"",$T$2&lt;&gt;""),1,0)</f>
        <v>#VALUE!</v>
      </c>
      <c r="BA4" s="50" t="e">
        <f t="shared" si="7"/>
        <v>#VALUE!</v>
      </c>
      <c r="BB4" s="50" t="e">
        <f aca="true" t="shared" si="18" ref="BB4:BB14">IF(AND($U$2=U4,$V$2=V4,$U$2&lt;&gt;"",$V$2&lt;&gt;""),1,0)</f>
        <v>#VALUE!</v>
      </c>
      <c r="BC4" s="50" t="e">
        <f t="shared" si="8"/>
        <v>#VALUE!</v>
      </c>
      <c r="BD4" s="50" t="e">
        <f aca="true" t="shared" si="19" ref="BD4:BD14">IF(AND($W$2=W4,$X$2=X4,$W$2&lt;&gt;"",$X$2&lt;&gt;""),1,0)</f>
        <v>#VALUE!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 t="e">
        <f aca="true" t="shared" si="20" ref="BQ4:BQ14">AL4*2</f>
        <v>#VALUE!</v>
      </c>
      <c r="BR4" s="50" t="e">
        <f aca="true" t="shared" si="21" ref="BR4:BR14">AM4</f>
        <v>#VALUE!</v>
      </c>
      <c r="BS4" s="50" t="e">
        <f aca="true" t="shared" si="22" ref="BS4:BS14">AN4*2</f>
        <v>#VALUE!</v>
      </c>
      <c r="BT4" s="50" t="e">
        <f aca="true" t="shared" si="23" ref="BT4:BT14">AO4</f>
        <v>#VALUE!</v>
      </c>
      <c r="BU4" s="50" t="e">
        <f aca="true" t="shared" si="24" ref="BU4:BU14">AP4*2</f>
        <v>#VALUE!</v>
      </c>
      <c r="BV4" s="50" t="e">
        <f aca="true" t="shared" si="25" ref="BV4:BV14">AQ4</f>
        <v>#VALUE!</v>
      </c>
      <c r="BW4" s="50" t="e">
        <f aca="true" t="shared" si="26" ref="BW4:BW14">AR4*2</f>
        <v>#VALUE!</v>
      </c>
      <c r="BX4" s="50" t="e">
        <f aca="true" t="shared" si="27" ref="BX4:BX14">AS4</f>
        <v>#VALUE!</v>
      </c>
      <c r="BY4" s="50" t="e">
        <f aca="true" t="shared" si="28" ref="BY4:BY14">AT4*2</f>
        <v>#VALUE!</v>
      </c>
      <c r="BZ4" s="50" t="e">
        <f aca="true" t="shared" si="29" ref="BZ4:BZ14">AU4</f>
        <v>#VALUE!</v>
      </c>
      <c r="CA4" s="50" t="e">
        <f aca="true" t="shared" si="30" ref="CA4:CA14">AV4*2</f>
        <v>#VALUE!</v>
      </c>
      <c r="CB4" s="50" t="e">
        <f aca="true" t="shared" si="31" ref="CB4:CB14">AW4</f>
        <v>#VALUE!</v>
      </c>
      <c r="CC4" s="50" t="e">
        <f aca="true" t="shared" si="32" ref="CC4:CC14">AX4*2</f>
        <v>#VALUE!</v>
      </c>
      <c r="CD4" s="50" t="e">
        <f aca="true" t="shared" si="33" ref="CD4:CD14">AY4</f>
        <v>#VALUE!</v>
      </c>
      <c r="CE4" s="50" t="e">
        <f aca="true" t="shared" si="34" ref="CE4:CE14">AZ4*2</f>
        <v>#VALUE!</v>
      </c>
      <c r="CF4" s="50" t="e">
        <f aca="true" t="shared" si="35" ref="CF4:CF14">BA4</f>
        <v>#VALUE!</v>
      </c>
      <c r="CG4" s="50" t="e">
        <f aca="true" t="shared" si="36" ref="CG4:CG14">BB4*2</f>
        <v>#VALUE!</v>
      </c>
      <c r="CH4" s="50" t="e">
        <f aca="true" t="shared" si="37" ref="CH4:CH14">BC4</f>
        <v>#VALUE!</v>
      </c>
      <c r="CI4" s="50" t="e">
        <f aca="true" t="shared" si="38" ref="CI4:CI14">BD4*2</f>
        <v>#VALUE!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5">
        <v>2</v>
      </c>
      <c r="D5" s="44">
        <f>IF(Прогнози!J33="","",Прогнози!J33)</f>
      </c>
      <c r="E5" s="61" t="e">
        <f>((VALUE(MID(Прогнози!L33,1,1))))</f>
        <v>#VALUE!</v>
      </c>
      <c r="F5" s="62" t="e">
        <f>((VALUE(MID(Прогнози!L33,2,1))))</f>
        <v>#VALUE!</v>
      </c>
      <c r="G5" s="63" t="e">
        <f>((VALUE(MID(Прогнози!L33,3,1))))</f>
        <v>#VALUE!</v>
      </c>
      <c r="H5" s="62" t="e">
        <f>((VALUE(MID(Прогнози!L33,4,1))))</f>
        <v>#VALUE!</v>
      </c>
      <c r="I5" s="63" t="e">
        <f>((VALUE(MID(Прогнози!L33,5,1))))</f>
        <v>#VALUE!</v>
      </c>
      <c r="J5" s="62" t="e">
        <f>((VALUE(MID(Прогнози!L33,6,1))))</f>
        <v>#VALUE!</v>
      </c>
      <c r="K5" s="63" t="e">
        <f>((VALUE(MID(Прогнози!L33,7,1))))</f>
        <v>#VALUE!</v>
      </c>
      <c r="L5" s="62" t="e">
        <f>((VALUE(MID(Прогнози!L33,8,1))))</f>
        <v>#VALUE!</v>
      </c>
      <c r="M5" s="63" t="e">
        <f>((VALUE(MID(Прогнози!L33,9,1))))</f>
        <v>#VALUE!</v>
      </c>
      <c r="N5" s="62" t="e">
        <f>((VALUE(MID(Прогнози!L33,10,1))))</f>
        <v>#VALUE!</v>
      </c>
      <c r="O5" s="63" t="e">
        <f>((VALUE(MID(Прогнози!L33,11,1))))</f>
        <v>#VALUE!</v>
      </c>
      <c r="P5" s="62" t="e">
        <f>((VALUE(MID(Прогнози!L33,12,1))))</f>
        <v>#VALUE!</v>
      </c>
      <c r="Q5" s="63" t="e">
        <f>((VALUE(MID(Прогнози!L33,13,1))))</f>
        <v>#VALUE!</v>
      </c>
      <c r="R5" s="62" t="e">
        <f>((VALUE(MID(Прогнози!L33,14,1))))</f>
        <v>#VALUE!</v>
      </c>
      <c r="S5" s="63" t="e">
        <f>((VALUE(MID(Прогнози!L33,15,1))))</f>
        <v>#VALUE!</v>
      </c>
      <c r="T5" s="62" t="e">
        <f>((VALUE(MID(Прогнози!L33,16,1))))</f>
        <v>#VALUE!</v>
      </c>
      <c r="U5" s="63" t="e">
        <f>((VALUE(MID(Прогнози!L33,17,1))))</f>
        <v>#VALUE!</v>
      </c>
      <c r="V5" s="62" t="e">
        <f>((VALUE(MID(Прогнози!L33,18,1))))</f>
        <v>#VALUE!</v>
      </c>
      <c r="W5" s="63" t="e">
        <f>((VALUE(MID(Прогнози!L33,19,1))))</f>
        <v>#VALUE!</v>
      </c>
      <c r="X5" s="62" t="e">
        <f>((VALUE(MID(Прогнози!L33,20,1))))</f>
        <v>#VALUE!</v>
      </c>
      <c r="Z5" s="46">
        <f aca="true" t="shared" si="57" ref="Z5:Z14">CV5</f>
        <v>0</v>
      </c>
      <c r="AB5" s="49">
        <f aca="true" t="shared" si="58" ref="AB5:AB14">AB3+DF5</f>
        <v>0</v>
      </c>
      <c r="AD5" s="167">
        <f>(CV3+CV5+CV7+CV9+CV11+CV13)</f>
        <v>0</v>
      </c>
      <c r="AE5" s="165">
        <f>(DF3+DF5+DF7+DF9+DF11+DF13)</f>
        <v>0</v>
      </c>
      <c r="AF5" s="169" t="s">
        <v>0</v>
      </c>
      <c r="AG5" s="165">
        <f>(DF4+DF6+DF8+DF10+DF12+DF14)</f>
        <v>0</v>
      </c>
      <c r="AH5" s="171">
        <f>CV4+CV6+CV8+CV10+CV12+CV14</f>
        <v>0</v>
      </c>
      <c r="AI5" s="172"/>
      <c r="AL5" s="50" t="e">
        <f t="shared" si="10"/>
        <v>#VALUE!</v>
      </c>
      <c r="AM5" s="50" t="e">
        <f t="shared" si="0"/>
        <v>#VALUE!</v>
      </c>
      <c r="AN5" s="50" t="e">
        <f t="shared" si="11"/>
        <v>#VALUE!</v>
      </c>
      <c r="AO5" s="50" t="e">
        <f t="shared" si="1"/>
        <v>#VALUE!</v>
      </c>
      <c r="AP5" s="50" t="e">
        <f t="shared" si="12"/>
        <v>#VALUE!</v>
      </c>
      <c r="AQ5" s="50" t="e">
        <f t="shared" si="2"/>
        <v>#VALUE!</v>
      </c>
      <c r="AR5" s="50" t="e">
        <f t="shared" si="13"/>
        <v>#VALUE!</v>
      </c>
      <c r="AS5" s="50" t="e">
        <f t="shared" si="3"/>
        <v>#VALUE!</v>
      </c>
      <c r="AT5" s="50" t="e">
        <f t="shared" si="14"/>
        <v>#VALUE!</v>
      </c>
      <c r="AU5" s="50" t="e">
        <f t="shared" si="4"/>
        <v>#VALUE!</v>
      </c>
      <c r="AV5" s="50" t="e">
        <f t="shared" si="15"/>
        <v>#VALUE!</v>
      </c>
      <c r="AW5" s="50" t="e">
        <f t="shared" si="5"/>
        <v>#VALUE!</v>
      </c>
      <c r="AX5" s="50" t="e">
        <f t="shared" si="16"/>
        <v>#VALUE!</v>
      </c>
      <c r="AY5" s="50" t="e">
        <f t="shared" si="6"/>
        <v>#VALUE!</v>
      </c>
      <c r="AZ5" s="50" t="e">
        <f t="shared" si="17"/>
        <v>#VALUE!</v>
      </c>
      <c r="BA5" s="50" t="e">
        <f t="shared" si="7"/>
        <v>#VALUE!</v>
      </c>
      <c r="BB5" s="50" t="e">
        <f t="shared" si="18"/>
        <v>#VALUE!</v>
      </c>
      <c r="BC5" s="50" t="e">
        <f t="shared" si="8"/>
        <v>#VALUE!</v>
      </c>
      <c r="BD5" s="50" t="e">
        <f t="shared" si="19"/>
        <v>#VALUE!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 t="e">
        <f t="shared" si="20"/>
        <v>#VALUE!</v>
      </c>
      <c r="BR5" s="50" t="e">
        <f t="shared" si="21"/>
        <v>#VALUE!</v>
      </c>
      <c r="BS5" s="50" t="e">
        <f t="shared" si="22"/>
        <v>#VALUE!</v>
      </c>
      <c r="BT5" s="50" t="e">
        <f t="shared" si="23"/>
        <v>#VALUE!</v>
      </c>
      <c r="BU5" s="50" t="e">
        <f t="shared" si="24"/>
        <v>#VALUE!</v>
      </c>
      <c r="BV5" s="50" t="e">
        <f t="shared" si="25"/>
        <v>#VALUE!</v>
      </c>
      <c r="BW5" s="50" t="e">
        <f t="shared" si="26"/>
        <v>#VALUE!</v>
      </c>
      <c r="BX5" s="50" t="e">
        <f t="shared" si="27"/>
        <v>#VALUE!</v>
      </c>
      <c r="BY5" s="50" t="e">
        <f t="shared" si="28"/>
        <v>#VALUE!</v>
      </c>
      <c r="BZ5" s="50" t="e">
        <f t="shared" si="29"/>
        <v>#VALUE!</v>
      </c>
      <c r="CA5" s="50" t="e">
        <f t="shared" si="30"/>
        <v>#VALUE!</v>
      </c>
      <c r="CB5" s="50" t="e">
        <f t="shared" si="31"/>
        <v>#VALUE!</v>
      </c>
      <c r="CC5" s="50" t="e">
        <f t="shared" si="32"/>
        <v>#VALUE!</v>
      </c>
      <c r="CD5" s="50" t="e">
        <f t="shared" si="33"/>
        <v>#VALUE!</v>
      </c>
      <c r="CE5" s="50" t="e">
        <f t="shared" si="34"/>
        <v>#VALUE!</v>
      </c>
      <c r="CF5" s="50" t="e">
        <f t="shared" si="35"/>
        <v>#VALUE!</v>
      </c>
      <c r="CG5" s="50" t="e">
        <f t="shared" si="36"/>
        <v>#VALUE!</v>
      </c>
      <c r="CH5" s="50" t="e">
        <f t="shared" si="37"/>
        <v>#VALUE!</v>
      </c>
      <c r="CI5" s="50" t="e">
        <f t="shared" si="38"/>
        <v>#VALUE!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5"/>
      <c r="D6" s="45">
        <f>IF(Прогнози!K34="","",Прогнози!K34)</f>
      </c>
      <c r="E6" s="58" t="e">
        <f>((VALUE(MID(Прогнози!M34,1,1))))</f>
        <v>#VALUE!</v>
      </c>
      <c r="F6" s="59" t="e">
        <f>((VALUE(MID(Прогнози!M34,2,1))))</f>
        <v>#VALUE!</v>
      </c>
      <c r="G6" s="60" t="e">
        <f>((VALUE(MID(Прогнози!M34,3,1))))</f>
        <v>#VALUE!</v>
      </c>
      <c r="H6" s="59" t="e">
        <f>((VALUE(MID(Прогнози!M34,4,1))))</f>
        <v>#VALUE!</v>
      </c>
      <c r="I6" s="60" t="e">
        <f>((VALUE(MID(Прогнози!M34,5,1))))</f>
        <v>#VALUE!</v>
      </c>
      <c r="J6" s="59" t="e">
        <f>((VALUE(MID(Прогнози!M34,6,1))))</f>
        <v>#VALUE!</v>
      </c>
      <c r="K6" s="60" t="e">
        <f>((VALUE(MID(Прогнози!M34,7,1))))</f>
        <v>#VALUE!</v>
      </c>
      <c r="L6" s="59" t="e">
        <f>((VALUE(MID(Прогнози!M34,8,1))))</f>
        <v>#VALUE!</v>
      </c>
      <c r="M6" s="60" t="e">
        <f>((VALUE(MID(Прогнози!M34,9,1))))</f>
        <v>#VALUE!</v>
      </c>
      <c r="N6" s="59" t="e">
        <f>((VALUE(MID(Прогнози!M34,10,1))))</f>
        <v>#VALUE!</v>
      </c>
      <c r="O6" s="60" t="e">
        <f>((VALUE(MID(Прогнози!M34,11,1))))</f>
        <v>#VALUE!</v>
      </c>
      <c r="P6" s="59" t="e">
        <f>((VALUE(MID(Прогнози!M34,12,1))))</f>
        <v>#VALUE!</v>
      </c>
      <c r="Q6" s="60" t="e">
        <f>((VALUE(MID(Прогнози!M34,13,1))))</f>
        <v>#VALUE!</v>
      </c>
      <c r="R6" s="59" t="e">
        <f>((VALUE(MID(Прогнози!M34,14,1))))</f>
        <v>#VALUE!</v>
      </c>
      <c r="S6" s="60" t="e">
        <f>((VALUE(MID(Прогнози!M34,15,1))))</f>
        <v>#VALUE!</v>
      </c>
      <c r="T6" s="59" t="e">
        <f>((VALUE(MID(Прогнози!M34,16,1))))</f>
        <v>#VALUE!</v>
      </c>
      <c r="U6" s="60" t="e">
        <f>((VALUE(MID(Прогнози!M34,17,1))))</f>
        <v>#VALUE!</v>
      </c>
      <c r="V6" s="59" t="e">
        <f>((VALUE(MID(Прогнози!M34,18,1))))</f>
        <v>#VALUE!</v>
      </c>
      <c r="W6" s="60" t="e">
        <f>((VALUE(MID(Прогнози!M34,19,1))))</f>
        <v>#VALUE!</v>
      </c>
      <c r="X6" s="59" t="e">
        <f>((VALUE(MID(Прогнози!M34,20,1))))</f>
        <v>#VALUE!</v>
      </c>
      <c r="Z6" s="46">
        <f t="shared" si="57"/>
        <v>0</v>
      </c>
      <c r="AB6" s="49">
        <f t="shared" si="58"/>
        <v>0</v>
      </c>
      <c r="AD6" s="168"/>
      <c r="AE6" s="166"/>
      <c r="AF6" s="170"/>
      <c r="AG6" s="166"/>
      <c r="AH6" s="173"/>
      <c r="AI6" s="174"/>
      <c r="AL6" s="50" t="e">
        <f t="shared" si="10"/>
        <v>#VALUE!</v>
      </c>
      <c r="AM6" s="50" t="e">
        <f t="shared" si="0"/>
        <v>#VALUE!</v>
      </c>
      <c r="AN6" s="50" t="e">
        <f t="shared" si="11"/>
        <v>#VALUE!</v>
      </c>
      <c r="AO6" s="50" t="e">
        <f t="shared" si="1"/>
        <v>#VALUE!</v>
      </c>
      <c r="AP6" s="50" t="e">
        <f t="shared" si="12"/>
        <v>#VALUE!</v>
      </c>
      <c r="AQ6" s="50" t="e">
        <f t="shared" si="2"/>
        <v>#VALUE!</v>
      </c>
      <c r="AR6" s="50" t="e">
        <f t="shared" si="13"/>
        <v>#VALUE!</v>
      </c>
      <c r="AS6" s="50" t="e">
        <f t="shared" si="3"/>
        <v>#VALUE!</v>
      </c>
      <c r="AT6" s="50" t="e">
        <f t="shared" si="14"/>
        <v>#VALUE!</v>
      </c>
      <c r="AU6" s="50" t="e">
        <f t="shared" si="4"/>
        <v>#VALUE!</v>
      </c>
      <c r="AV6" s="50" t="e">
        <f t="shared" si="15"/>
        <v>#VALUE!</v>
      </c>
      <c r="AW6" s="50" t="e">
        <f t="shared" si="5"/>
        <v>#VALUE!</v>
      </c>
      <c r="AX6" s="50" t="e">
        <f t="shared" si="16"/>
        <v>#VALUE!</v>
      </c>
      <c r="AY6" s="50" t="e">
        <f t="shared" si="6"/>
        <v>#VALUE!</v>
      </c>
      <c r="AZ6" s="50" t="e">
        <f t="shared" si="17"/>
        <v>#VALUE!</v>
      </c>
      <c r="BA6" s="50" t="e">
        <f t="shared" si="7"/>
        <v>#VALUE!</v>
      </c>
      <c r="BB6" s="50" t="e">
        <f t="shared" si="18"/>
        <v>#VALUE!</v>
      </c>
      <c r="BC6" s="50" t="e">
        <f t="shared" si="8"/>
        <v>#VALUE!</v>
      </c>
      <c r="BD6" s="50" t="e">
        <f t="shared" si="19"/>
        <v>#VALUE!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 t="e">
        <f t="shared" si="20"/>
        <v>#VALUE!</v>
      </c>
      <c r="BR6" s="50" t="e">
        <f t="shared" si="21"/>
        <v>#VALUE!</v>
      </c>
      <c r="BS6" s="50" t="e">
        <f t="shared" si="22"/>
        <v>#VALUE!</v>
      </c>
      <c r="BT6" s="50" t="e">
        <f t="shared" si="23"/>
        <v>#VALUE!</v>
      </c>
      <c r="BU6" s="50" t="e">
        <f t="shared" si="24"/>
        <v>#VALUE!</v>
      </c>
      <c r="BV6" s="50" t="e">
        <f t="shared" si="25"/>
        <v>#VALUE!</v>
      </c>
      <c r="BW6" s="50" t="e">
        <f t="shared" si="26"/>
        <v>#VALUE!</v>
      </c>
      <c r="BX6" s="50" t="e">
        <f t="shared" si="27"/>
        <v>#VALUE!</v>
      </c>
      <c r="BY6" s="50" t="e">
        <f t="shared" si="28"/>
        <v>#VALUE!</v>
      </c>
      <c r="BZ6" s="50" t="e">
        <f t="shared" si="29"/>
        <v>#VALUE!</v>
      </c>
      <c r="CA6" s="50" t="e">
        <f t="shared" si="30"/>
        <v>#VALUE!</v>
      </c>
      <c r="CB6" s="50" t="e">
        <f t="shared" si="31"/>
        <v>#VALUE!</v>
      </c>
      <c r="CC6" s="50" t="e">
        <f t="shared" si="32"/>
        <v>#VALUE!</v>
      </c>
      <c r="CD6" s="50" t="e">
        <f t="shared" si="33"/>
        <v>#VALUE!</v>
      </c>
      <c r="CE6" s="50" t="e">
        <f t="shared" si="34"/>
        <v>#VALUE!</v>
      </c>
      <c r="CF6" s="50" t="e">
        <f t="shared" si="35"/>
        <v>#VALUE!</v>
      </c>
      <c r="CG6" s="50" t="e">
        <f t="shared" si="36"/>
        <v>#VALUE!</v>
      </c>
      <c r="CH6" s="50" t="e">
        <f t="shared" si="37"/>
        <v>#VALUE!</v>
      </c>
      <c r="CI6" s="50" t="e">
        <f t="shared" si="38"/>
        <v>#VALUE!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5">
        <v>3</v>
      </c>
      <c r="D7" s="44">
        <f>IF(Прогнози!J35="","",Прогнози!J35)</f>
      </c>
      <c r="E7" s="61" t="e">
        <f>((VALUE(MID(Прогнози!L35,1,1))))</f>
        <v>#VALUE!</v>
      </c>
      <c r="F7" s="62" t="e">
        <f>((VALUE(MID(Прогнози!L35,2,1))))</f>
        <v>#VALUE!</v>
      </c>
      <c r="G7" s="63" t="e">
        <f>((VALUE(MID(Прогнози!L35,3,1))))</f>
        <v>#VALUE!</v>
      </c>
      <c r="H7" s="62" t="e">
        <f>((VALUE(MID(Прогнози!L35,4,1))))</f>
        <v>#VALUE!</v>
      </c>
      <c r="I7" s="63" t="e">
        <f>((VALUE(MID(Прогнози!L35,5,1))))</f>
        <v>#VALUE!</v>
      </c>
      <c r="J7" s="62" t="e">
        <f>((VALUE(MID(Прогнози!L35,6,1))))</f>
        <v>#VALUE!</v>
      </c>
      <c r="K7" s="63" t="e">
        <f>((VALUE(MID(Прогнози!L35,7,1))))</f>
        <v>#VALUE!</v>
      </c>
      <c r="L7" s="62" t="e">
        <f>((VALUE(MID(Прогнози!L35,8,1))))</f>
        <v>#VALUE!</v>
      </c>
      <c r="M7" s="63" t="e">
        <f>((VALUE(MID(Прогнози!L35,9,1))))</f>
        <v>#VALUE!</v>
      </c>
      <c r="N7" s="62" t="e">
        <f>((VALUE(MID(Прогнози!L35,10,1))))</f>
        <v>#VALUE!</v>
      </c>
      <c r="O7" s="63" t="e">
        <f>((VALUE(MID(Прогнози!L35,11,1))))</f>
        <v>#VALUE!</v>
      </c>
      <c r="P7" s="62" t="e">
        <f>((VALUE(MID(Прогнози!L35,12,1))))</f>
        <v>#VALUE!</v>
      </c>
      <c r="Q7" s="63" t="e">
        <f>((VALUE(MID(Прогнози!L35,13,1))))</f>
        <v>#VALUE!</v>
      </c>
      <c r="R7" s="62" t="e">
        <f>((VALUE(MID(Прогнози!L35,14,1))))</f>
        <v>#VALUE!</v>
      </c>
      <c r="S7" s="63" t="e">
        <f>((VALUE(MID(Прогнози!L35,15,1))))</f>
        <v>#VALUE!</v>
      </c>
      <c r="T7" s="62" t="e">
        <f>((VALUE(MID(Прогнози!L35,16,1))))</f>
        <v>#VALUE!</v>
      </c>
      <c r="U7" s="63" t="e">
        <f>((VALUE(MID(Прогнози!L35,17,1))))</f>
        <v>#VALUE!</v>
      </c>
      <c r="V7" s="62" t="e">
        <f>((VALUE(MID(Прогнози!L35,18,1))))</f>
        <v>#VALUE!</v>
      </c>
      <c r="W7" s="63" t="e">
        <f>((VALUE(MID(Прогнози!L35,19,1))))</f>
        <v>#VALUE!</v>
      </c>
      <c r="X7" s="62" t="e">
        <f>((VALUE(MID(Прогнози!L35,20,1))))</f>
        <v>#VALUE!</v>
      </c>
      <c r="Z7" s="46">
        <f t="shared" si="57"/>
        <v>0</v>
      </c>
      <c r="AB7" s="49">
        <f t="shared" si="58"/>
        <v>0</v>
      </c>
      <c r="AL7" s="50" t="e">
        <f t="shared" si="10"/>
        <v>#VALUE!</v>
      </c>
      <c r="AM7" s="50" t="e">
        <f t="shared" si="0"/>
        <v>#VALUE!</v>
      </c>
      <c r="AN7" s="50" t="e">
        <f t="shared" si="11"/>
        <v>#VALUE!</v>
      </c>
      <c r="AO7" s="50" t="e">
        <f t="shared" si="1"/>
        <v>#VALUE!</v>
      </c>
      <c r="AP7" s="50" t="e">
        <f t="shared" si="12"/>
        <v>#VALUE!</v>
      </c>
      <c r="AQ7" s="50" t="e">
        <f t="shared" si="2"/>
        <v>#VALUE!</v>
      </c>
      <c r="AR7" s="50" t="e">
        <f t="shared" si="13"/>
        <v>#VALUE!</v>
      </c>
      <c r="AS7" s="50" t="e">
        <f t="shared" si="3"/>
        <v>#VALUE!</v>
      </c>
      <c r="AT7" s="50" t="e">
        <f t="shared" si="14"/>
        <v>#VALUE!</v>
      </c>
      <c r="AU7" s="50" t="e">
        <f t="shared" si="4"/>
        <v>#VALUE!</v>
      </c>
      <c r="AV7" s="50" t="e">
        <f t="shared" si="15"/>
        <v>#VALUE!</v>
      </c>
      <c r="AW7" s="50" t="e">
        <f t="shared" si="5"/>
        <v>#VALUE!</v>
      </c>
      <c r="AX7" s="50" t="e">
        <f t="shared" si="16"/>
        <v>#VALUE!</v>
      </c>
      <c r="AY7" s="50" t="e">
        <f t="shared" si="6"/>
        <v>#VALUE!</v>
      </c>
      <c r="AZ7" s="50" t="e">
        <f t="shared" si="17"/>
        <v>#VALUE!</v>
      </c>
      <c r="BA7" s="50" t="e">
        <f t="shared" si="7"/>
        <v>#VALUE!</v>
      </c>
      <c r="BB7" s="50" t="e">
        <f t="shared" si="18"/>
        <v>#VALUE!</v>
      </c>
      <c r="BC7" s="50" t="e">
        <f t="shared" si="8"/>
        <v>#VALUE!</v>
      </c>
      <c r="BD7" s="50" t="e">
        <f t="shared" si="19"/>
        <v>#VALUE!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 t="e">
        <f t="shared" si="20"/>
        <v>#VALUE!</v>
      </c>
      <c r="BR7" s="50" t="e">
        <f t="shared" si="21"/>
        <v>#VALUE!</v>
      </c>
      <c r="BS7" s="50" t="e">
        <f t="shared" si="22"/>
        <v>#VALUE!</v>
      </c>
      <c r="BT7" s="50" t="e">
        <f t="shared" si="23"/>
        <v>#VALUE!</v>
      </c>
      <c r="BU7" s="50" t="e">
        <f t="shared" si="24"/>
        <v>#VALUE!</v>
      </c>
      <c r="BV7" s="50" t="e">
        <f t="shared" si="25"/>
        <v>#VALUE!</v>
      </c>
      <c r="BW7" s="50" t="e">
        <f t="shared" si="26"/>
        <v>#VALUE!</v>
      </c>
      <c r="BX7" s="50" t="e">
        <f t="shared" si="27"/>
        <v>#VALUE!</v>
      </c>
      <c r="BY7" s="50" t="e">
        <f t="shared" si="28"/>
        <v>#VALUE!</v>
      </c>
      <c r="BZ7" s="50" t="e">
        <f t="shared" si="29"/>
        <v>#VALUE!</v>
      </c>
      <c r="CA7" s="50" t="e">
        <f t="shared" si="30"/>
        <v>#VALUE!</v>
      </c>
      <c r="CB7" s="50" t="e">
        <f t="shared" si="31"/>
        <v>#VALUE!</v>
      </c>
      <c r="CC7" s="50" t="e">
        <f t="shared" si="32"/>
        <v>#VALUE!</v>
      </c>
      <c r="CD7" s="50" t="e">
        <f t="shared" si="33"/>
        <v>#VALUE!</v>
      </c>
      <c r="CE7" s="50" t="e">
        <f t="shared" si="34"/>
        <v>#VALUE!</v>
      </c>
      <c r="CF7" s="50" t="e">
        <f t="shared" si="35"/>
        <v>#VALUE!</v>
      </c>
      <c r="CG7" s="50" t="e">
        <f t="shared" si="36"/>
        <v>#VALUE!</v>
      </c>
      <c r="CH7" s="50" t="e">
        <f t="shared" si="37"/>
        <v>#VALUE!</v>
      </c>
      <c r="CI7" s="50" t="e">
        <f t="shared" si="38"/>
        <v>#VALUE!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5"/>
      <c r="D8" s="45">
        <f>IF(Прогнози!K36="","",Прогнози!K36)</f>
      </c>
      <c r="E8" s="58" t="e">
        <f>((VALUE(MID(Прогнози!M36,1,1))))</f>
        <v>#VALUE!</v>
      </c>
      <c r="F8" s="59" t="e">
        <f>((VALUE(MID(Прогнози!M36,2,1))))</f>
        <v>#VALUE!</v>
      </c>
      <c r="G8" s="60" t="e">
        <f>((VALUE(MID(Прогнози!M36,3,1))))</f>
        <v>#VALUE!</v>
      </c>
      <c r="H8" s="59" t="e">
        <f>((VALUE(MID(Прогнози!M36,4,1))))</f>
        <v>#VALUE!</v>
      </c>
      <c r="I8" s="60" t="e">
        <f>((VALUE(MID(Прогнози!M36,5,1))))</f>
        <v>#VALUE!</v>
      </c>
      <c r="J8" s="59" t="e">
        <f>((VALUE(MID(Прогнози!M36,6,1))))</f>
        <v>#VALUE!</v>
      </c>
      <c r="K8" s="60" t="e">
        <f>((VALUE(MID(Прогнози!M36,7,1))))</f>
        <v>#VALUE!</v>
      </c>
      <c r="L8" s="59" t="e">
        <f>((VALUE(MID(Прогнози!M36,8,1))))</f>
        <v>#VALUE!</v>
      </c>
      <c r="M8" s="60" t="e">
        <f>((VALUE(MID(Прогнози!M36,9,1))))</f>
        <v>#VALUE!</v>
      </c>
      <c r="N8" s="59" t="e">
        <f>((VALUE(MID(Прогнози!M36,10,1))))</f>
        <v>#VALUE!</v>
      </c>
      <c r="O8" s="60" t="e">
        <f>((VALUE(MID(Прогнози!M36,11,1))))</f>
        <v>#VALUE!</v>
      </c>
      <c r="P8" s="59" t="e">
        <f>((VALUE(MID(Прогнози!M36,12,1))))</f>
        <v>#VALUE!</v>
      </c>
      <c r="Q8" s="60" t="e">
        <f>((VALUE(MID(Прогнози!M36,13,1))))</f>
        <v>#VALUE!</v>
      </c>
      <c r="R8" s="59" t="e">
        <f>((VALUE(MID(Прогнози!M36,14,1))))</f>
        <v>#VALUE!</v>
      </c>
      <c r="S8" s="60" t="e">
        <f>((VALUE(MID(Прогнози!M36,15,1))))</f>
        <v>#VALUE!</v>
      </c>
      <c r="T8" s="59" t="e">
        <f>((VALUE(MID(Прогнози!M36,16,1))))</f>
        <v>#VALUE!</v>
      </c>
      <c r="U8" s="60" t="e">
        <f>((VALUE(MID(Прогнози!M36,17,1))))</f>
        <v>#VALUE!</v>
      </c>
      <c r="V8" s="59" t="e">
        <f>((VALUE(MID(Прогнози!M36,18,1))))</f>
        <v>#VALUE!</v>
      </c>
      <c r="W8" s="60" t="e">
        <f>((VALUE(MID(Прогнози!M36,19,1))))</f>
        <v>#VALUE!</v>
      </c>
      <c r="X8" s="59" t="e">
        <f>((VALUE(MID(Прогнози!M36,20,1))))</f>
        <v>#VALUE!</v>
      </c>
      <c r="Z8" s="46">
        <f t="shared" si="57"/>
        <v>0</v>
      </c>
      <c r="AB8" s="49">
        <f t="shared" si="58"/>
        <v>0</v>
      </c>
      <c r="AE8" s="157">
        <f>IF(Z3&gt;Z4,D3,IF(Z3&lt;Z4,D4,IF(Z3=Z4,"","")))</f>
      </c>
      <c r="AF8" s="157"/>
      <c r="AG8" s="157"/>
      <c r="AH8" s="50">
        <f>IF(AE8&lt;&gt;"",CONCATENATE(5,"'"),"")</f>
      </c>
      <c r="AI8" s="50">
        <f>IF(OR(DC3=2,DC4=2,DD3,DD4),CONCATENATE(45,"+","'"),"")</f>
      </c>
      <c r="AJ8" s="50">
        <f>IF(OR(DD3=3,DD4=3),CONCATENATE(67,"'"),"")</f>
      </c>
      <c r="AL8" s="50" t="e">
        <f t="shared" si="10"/>
        <v>#VALUE!</v>
      </c>
      <c r="AM8" s="50" t="e">
        <f t="shared" si="0"/>
        <v>#VALUE!</v>
      </c>
      <c r="AN8" s="50" t="e">
        <f t="shared" si="11"/>
        <v>#VALUE!</v>
      </c>
      <c r="AO8" s="50" t="e">
        <f t="shared" si="1"/>
        <v>#VALUE!</v>
      </c>
      <c r="AP8" s="50" t="e">
        <f t="shared" si="12"/>
        <v>#VALUE!</v>
      </c>
      <c r="AQ8" s="50" t="e">
        <f t="shared" si="2"/>
        <v>#VALUE!</v>
      </c>
      <c r="AR8" s="50" t="e">
        <f t="shared" si="13"/>
        <v>#VALUE!</v>
      </c>
      <c r="AS8" s="50" t="e">
        <f t="shared" si="3"/>
        <v>#VALUE!</v>
      </c>
      <c r="AT8" s="50" t="e">
        <f t="shared" si="14"/>
        <v>#VALUE!</v>
      </c>
      <c r="AU8" s="50" t="e">
        <f t="shared" si="4"/>
        <v>#VALUE!</v>
      </c>
      <c r="AV8" s="50" t="e">
        <f t="shared" si="15"/>
        <v>#VALUE!</v>
      </c>
      <c r="AW8" s="50" t="e">
        <f t="shared" si="5"/>
        <v>#VALUE!</v>
      </c>
      <c r="AX8" s="50" t="e">
        <f t="shared" si="16"/>
        <v>#VALUE!</v>
      </c>
      <c r="AY8" s="50" t="e">
        <f t="shared" si="6"/>
        <v>#VALUE!</v>
      </c>
      <c r="AZ8" s="50" t="e">
        <f t="shared" si="17"/>
        <v>#VALUE!</v>
      </c>
      <c r="BA8" s="50" t="e">
        <f t="shared" si="7"/>
        <v>#VALUE!</v>
      </c>
      <c r="BB8" s="50" t="e">
        <f t="shared" si="18"/>
        <v>#VALUE!</v>
      </c>
      <c r="BC8" s="50" t="e">
        <f t="shared" si="8"/>
        <v>#VALUE!</v>
      </c>
      <c r="BD8" s="50" t="e">
        <f t="shared" si="19"/>
        <v>#VALUE!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 t="e">
        <f t="shared" si="20"/>
        <v>#VALUE!</v>
      </c>
      <c r="BR8" s="50" t="e">
        <f t="shared" si="21"/>
        <v>#VALUE!</v>
      </c>
      <c r="BS8" s="50" t="e">
        <f t="shared" si="22"/>
        <v>#VALUE!</v>
      </c>
      <c r="BT8" s="50" t="e">
        <f t="shared" si="23"/>
        <v>#VALUE!</v>
      </c>
      <c r="BU8" s="50" t="e">
        <f t="shared" si="24"/>
        <v>#VALUE!</v>
      </c>
      <c r="BV8" s="50" t="e">
        <f t="shared" si="25"/>
        <v>#VALUE!</v>
      </c>
      <c r="BW8" s="50" t="e">
        <f t="shared" si="26"/>
        <v>#VALUE!</v>
      </c>
      <c r="BX8" s="50" t="e">
        <f t="shared" si="27"/>
        <v>#VALUE!</v>
      </c>
      <c r="BY8" s="50" t="e">
        <f t="shared" si="28"/>
        <v>#VALUE!</v>
      </c>
      <c r="BZ8" s="50" t="e">
        <f t="shared" si="29"/>
        <v>#VALUE!</v>
      </c>
      <c r="CA8" s="50" t="e">
        <f t="shared" si="30"/>
        <v>#VALUE!</v>
      </c>
      <c r="CB8" s="50" t="e">
        <f t="shared" si="31"/>
        <v>#VALUE!</v>
      </c>
      <c r="CC8" s="50" t="e">
        <f t="shared" si="32"/>
        <v>#VALUE!</v>
      </c>
      <c r="CD8" s="50" t="e">
        <f t="shared" si="33"/>
        <v>#VALUE!</v>
      </c>
      <c r="CE8" s="50" t="e">
        <f t="shared" si="34"/>
        <v>#VALUE!</v>
      </c>
      <c r="CF8" s="50" t="e">
        <f t="shared" si="35"/>
        <v>#VALUE!</v>
      </c>
      <c r="CG8" s="50" t="e">
        <f t="shared" si="36"/>
        <v>#VALUE!</v>
      </c>
      <c r="CH8" s="50" t="e">
        <f t="shared" si="37"/>
        <v>#VALUE!</v>
      </c>
      <c r="CI8" s="50" t="e">
        <f t="shared" si="38"/>
        <v>#VALUE!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5">
        <v>4</v>
      </c>
      <c r="D9" s="44">
        <f>IF(Прогнози!J37="","",Прогнози!J37)</f>
      </c>
      <c r="E9" s="61" t="e">
        <f>((VALUE(MID(Прогнози!L37,1,1))))</f>
        <v>#VALUE!</v>
      </c>
      <c r="F9" s="62" t="e">
        <f>((VALUE(MID(Прогнози!L37,2,1))))</f>
        <v>#VALUE!</v>
      </c>
      <c r="G9" s="63" t="e">
        <f>((VALUE(MID(Прогнози!L37,3,1))))</f>
        <v>#VALUE!</v>
      </c>
      <c r="H9" s="62" t="e">
        <f>((VALUE(MID(Прогнози!L37,4,1))))</f>
        <v>#VALUE!</v>
      </c>
      <c r="I9" s="63" t="e">
        <f>((VALUE(MID(Прогнози!L37,5,1))))</f>
        <v>#VALUE!</v>
      </c>
      <c r="J9" s="62" t="e">
        <f>((VALUE(MID(Прогнози!L37,6,1))))</f>
        <v>#VALUE!</v>
      </c>
      <c r="K9" s="63" t="e">
        <f>((VALUE(MID(Прогнози!L37,7,1))))</f>
        <v>#VALUE!</v>
      </c>
      <c r="L9" s="62" t="e">
        <f>((VALUE(MID(Прогнози!L37,8,1))))</f>
        <v>#VALUE!</v>
      </c>
      <c r="M9" s="63" t="e">
        <f>((VALUE(MID(Прогнози!L37,9,1))))</f>
        <v>#VALUE!</v>
      </c>
      <c r="N9" s="62" t="e">
        <f>((VALUE(MID(Прогнози!L37,10,1))))</f>
        <v>#VALUE!</v>
      </c>
      <c r="O9" s="63" t="e">
        <f>((VALUE(MID(Прогнози!L37,11,1))))</f>
        <v>#VALUE!</v>
      </c>
      <c r="P9" s="62" t="e">
        <f>((VALUE(MID(Прогнози!L37,12,1))))</f>
        <v>#VALUE!</v>
      </c>
      <c r="Q9" s="63" t="e">
        <f>((VALUE(MID(Прогнози!L37,13,1))))</f>
        <v>#VALUE!</v>
      </c>
      <c r="R9" s="62" t="e">
        <f>((VALUE(MID(Прогнози!L37,14,1))))</f>
        <v>#VALUE!</v>
      </c>
      <c r="S9" s="63" t="e">
        <f>((VALUE(MID(Прогнози!L37,15,1))))</f>
        <v>#VALUE!</v>
      </c>
      <c r="T9" s="62" t="e">
        <f>((VALUE(MID(Прогнози!L37,16,1))))</f>
        <v>#VALUE!</v>
      </c>
      <c r="U9" s="63" t="e">
        <f>((VALUE(MID(Прогнози!L37,17,1))))</f>
        <v>#VALUE!</v>
      </c>
      <c r="V9" s="62" t="e">
        <f>((VALUE(MID(Прогнози!L37,18,1))))</f>
        <v>#VALUE!</v>
      </c>
      <c r="W9" s="63" t="e">
        <f>((VALUE(MID(Прогнози!L37,19,1))))</f>
        <v>#VALUE!</v>
      </c>
      <c r="X9" s="62" t="e">
        <f>((VALUE(MID(Прогнози!L37,20,1))))</f>
        <v>#VALUE!</v>
      </c>
      <c r="Z9" s="46">
        <f>CV9</f>
        <v>0</v>
      </c>
      <c r="AB9" s="49">
        <f t="shared" si="58"/>
        <v>0</v>
      </c>
      <c r="AD9" s="64"/>
      <c r="AE9" s="157">
        <f>IF(Z5&gt;Z6,D5,IF(Z5&lt;Z6,D6,IF(Z5=Z6,"","")))</f>
      </c>
      <c r="AF9" s="157"/>
      <c r="AG9" s="157"/>
      <c r="AH9" s="50">
        <f>IF(AE9&lt;&gt;"",CONCATENATE(19,"'"),"")</f>
      </c>
      <c r="AI9" s="50">
        <f>IF(OR(DC5=2,DC6=2,DD5,DD6),CONCATENATE(25,"'"),"")</f>
      </c>
      <c r="AJ9" s="50">
        <f>IF(OR(DD5=3,DD6=3),CONCATENATE(49,"'"),"")</f>
      </c>
      <c r="AL9" s="50" t="e">
        <f t="shared" si="10"/>
        <v>#VALUE!</v>
      </c>
      <c r="AM9" s="50" t="e">
        <f t="shared" si="0"/>
        <v>#VALUE!</v>
      </c>
      <c r="AN9" s="50" t="e">
        <f t="shared" si="11"/>
        <v>#VALUE!</v>
      </c>
      <c r="AO9" s="50" t="e">
        <f t="shared" si="1"/>
        <v>#VALUE!</v>
      </c>
      <c r="AP9" s="50" t="e">
        <f t="shared" si="12"/>
        <v>#VALUE!</v>
      </c>
      <c r="AQ9" s="50" t="e">
        <f t="shared" si="2"/>
        <v>#VALUE!</v>
      </c>
      <c r="AR9" s="50" t="e">
        <f t="shared" si="13"/>
        <v>#VALUE!</v>
      </c>
      <c r="AS9" s="50" t="e">
        <f t="shared" si="3"/>
        <v>#VALUE!</v>
      </c>
      <c r="AT9" s="50" t="e">
        <f t="shared" si="14"/>
        <v>#VALUE!</v>
      </c>
      <c r="AU9" s="50" t="e">
        <f t="shared" si="4"/>
        <v>#VALUE!</v>
      </c>
      <c r="AV9" s="50" t="e">
        <f t="shared" si="15"/>
        <v>#VALUE!</v>
      </c>
      <c r="AW9" s="50" t="e">
        <f t="shared" si="5"/>
        <v>#VALUE!</v>
      </c>
      <c r="AX9" s="50" t="e">
        <f t="shared" si="16"/>
        <v>#VALUE!</v>
      </c>
      <c r="AY9" s="50" t="e">
        <f t="shared" si="6"/>
        <v>#VALUE!</v>
      </c>
      <c r="AZ9" s="50" t="e">
        <f t="shared" si="17"/>
        <v>#VALUE!</v>
      </c>
      <c r="BA9" s="50" t="e">
        <f t="shared" si="7"/>
        <v>#VALUE!</v>
      </c>
      <c r="BB9" s="50" t="e">
        <f t="shared" si="18"/>
        <v>#VALUE!</v>
      </c>
      <c r="BC9" s="50" t="e">
        <f t="shared" si="8"/>
        <v>#VALUE!</v>
      </c>
      <c r="BD9" s="50" t="e">
        <f t="shared" si="19"/>
        <v>#VALUE!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 t="e">
        <f t="shared" si="20"/>
        <v>#VALUE!</v>
      </c>
      <c r="BR9" s="50" t="e">
        <f t="shared" si="21"/>
        <v>#VALUE!</v>
      </c>
      <c r="BS9" s="50" t="e">
        <f t="shared" si="22"/>
        <v>#VALUE!</v>
      </c>
      <c r="BT9" s="50" t="e">
        <f t="shared" si="23"/>
        <v>#VALUE!</v>
      </c>
      <c r="BU9" s="50" t="e">
        <f t="shared" si="24"/>
        <v>#VALUE!</v>
      </c>
      <c r="BV9" s="50" t="e">
        <f t="shared" si="25"/>
        <v>#VALUE!</v>
      </c>
      <c r="BW9" s="50" t="e">
        <f t="shared" si="26"/>
        <v>#VALUE!</v>
      </c>
      <c r="BX9" s="50" t="e">
        <f t="shared" si="27"/>
        <v>#VALUE!</v>
      </c>
      <c r="BY9" s="50" t="e">
        <f t="shared" si="28"/>
        <v>#VALUE!</v>
      </c>
      <c r="BZ9" s="50" t="e">
        <f t="shared" si="29"/>
        <v>#VALUE!</v>
      </c>
      <c r="CA9" s="50" t="e">
        <f t="shared" si="30"/>
        <v>#VALUE!</v>
      </c>
      <c r="CB9" s="50" t="e">
        <f t="shared" si="31"/>
        <v>#VALUE!</v>
      </c>
      <c r="CC9" s="50" t="e">
        <f t="shared" si="32"/>
        <v>#VALUE!</v>
      </c>
      <c r="CD9" s="50" t="e">
        <f t="shared" si="33"/>
        <v>#VALUE!</v>
      </c>
      <c r="CE9" s="50" t="e">
        <f t="shared" si="34"/>
        <v>#VALUE!</v>
      </c>
      <c r="CF9" s="50" t="e">
        <f t="shared" si="35"/>
        <v>#VALUE!</v>
      </c>
      <c r="CG9" s="50" t="e">
        <f t="shared" si="36"/>
        <v>#VALUE!</v>
      </c>
      <c r="CH9" s="50" t="e">
        <f t="shared" si="37"/>
        <v>#VALUE!</v>
      </c>
      <c r="CI9" s="50" t="e">
        <f t="shared" si="38"/>
        <v>#VALUE!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5"/>
      <c r="D10" s="45">
        <f>IF(Прогнози!K38="","",Прогнози!K38)</f>
      </c>
      <c r="E10" s="58" t="e">
        <f>((VALUE(MID(Прогнози!M38,1,1))))</f>
        <v>#VALUE!</v>
      </c>
      <c r="F10" s="59" t="e">
        <f>((VALUE(MID(Прогнози!M38,2,1))))</f>
        <v>#VALUE!</v>
      </c>
      <c r="G10" s="60" t="e">
        <f>((VALUE(MID(Прогнози!M38,3,1))))</f>
        <v>#VALUE!</v>
      </c>
      <c r="H10" s="59" t="e">
        <f>((VALUE(MID(Прогнози!M38,4,1))))</f>
        <v>#VALUE!</v>
      </c>
      <c r="I10" s="60" t="e">
        <f>((VALUE(MID(Прогнози!M38,5,1))))</f>
        <v>#VALUE!</v>
      </c>
      <c r="J10" s="59" t="e">
        <f>((VALUE(MID(Прогнози!M38,6,1))))</f>
        <v>#VALUE!</v>
      </c>
      <c r="K10" s="60" t="e">
        <f>((VALUE(MID(Прогнози!M38,7,1))))</f>
        <v>#VALUE!</v>
      </c>
      <c r="L10" s="59" t="e">
        <f>((VALUE(MID(Прогнози!M38,8,1))))</f>
        <v>#VALUE!</v>
      </c>
      <c r="M10" s="60" t="e">
        <f>((VALUE(MID(Прогнози!M38,9,1))))</f>
        <v>#VALUE!</v>
      </c>
      <c r="N10" s="59" t="e">
        <f>((VALUE(MID(Прогнози!M38,10,1))))</f>
        <v>#VALUE!</v>
      </c>
      <c r="O10" s="60" t="e">
        <f>((VALUE(MID(Прогнози!M38,11,1))))</f>
        <v>#VALUE!</v>
      </c>
      <c r="P10" s="59" t="e">
        <f>((VALUE(MID(Прогнози!M38,12,1))))</f>
        <v>#VALUE!</v>
      </c>
      <c r="Q10" s="60" t="e">
        <f>((VALUE(MID(Прогнози!M38,13,1))))</f>
        <v>#VALUE!</v>
      </c>
      <c r="R10" s="59" t="e">
        <f>((VALUE(MID(Прогнози!M38,14,1))))</f>
        <v>#VALUE!</v>
      </c>
      <c r="S10" s="60" t="e">
        <f>((VALUE(MID(Прогнози!M38,15,1))))</f>
        <v>#VALUE!</v>
      </c>
      <c r="T10" s="59" t="e">
        <f>((VALUE(MID(Прогнози!M38,16,1))))</f>
        <v>#VALUE!</v>
      </c>
      <c r="U10" s="60" t="e">
        <f>((VALUE(MID(Прогнози!M38,17,1))))</f>
        <v>#VALUE!</v>
      </c>
      <c r="V10" s="59" t="e">
        <f>((VALUE(MID(Прогнози!M38,18,1))))</f>
        <v>#VALUE!</v>
      </c>
      <c r="W10" s="60" t="e">
        <f>((VALUE(MID(Прогнози!M38,19,1))))</f>
        <v>#VALUE!</v>
      </c>
      <c r="X10" s="59" t="e">
        <f>((VALUE(MID(Прогнози!M38,20,1))))</f>
        <v>#VALUE!</v>
      </c>
      <c r="Z10" s="46">
        <f t="shared" si="57"/>
        <v>0</v>
      </c>
      <c r="AB10" s="49">
        <f t="shared" si="58"/>
        <v>0</v>
      </c>
      <c r="AD10" s="64"/>
      <c r="AE10" s="157">
        <f>IF(Z7&gt;Z8,D7,IF(Z7&lt;Z8,D8,IF(Z7=Z8,"","")))</f>
      </c>
      <c r="AF10" s="157"/>
      <c r="AG10" s="157"/>
      <c r="AH10" s="50">
        <f>IF(AE10&lt;&gt;"",CONCATENATE(30,"'"),"")</f>
      </c>
      <c r="AI10" s="50">
        <f>IF(OR(DC7=2,DC8=2,DD7,DD8),CONCATENATE(41,"'"),"")</f>
      </c>
      <c r="AJ10" s="50">
        <f>IF(OR(DD7=3,DD8=3),CONCATENATE(54,"'"),"")</f>
      </c>
      <c r="AL10" s="50" t="e">
        <f t="shared" si="10"/>
        <v>#VALUE!</v>
      </c>
      <c r="AM10" s="50" t="e">
        <f t="shared" si="0"/>
        <v>#VALUE!</v>
      </c>
      <c r="AN10" s="50" t="e">
        <f t="shared" si="11"/>
        <v>#VALUE!</v>
      </c>
      <c r="AO10" s="50" t="e">
        <f t="shared" si="1"/>
        <v>#VALUE!</v>
      </c>
      <c r="AP10" s="50" t="e">
        <f t="shared" si="12"/>
        <v>#VALUE!</v>
      </c>
      <c r="AQ10" s="50" t="e">
        <f t="shared" si="2"/>
        <v>#VALUE!</v>
      </c>
      <c r="AR10" s="50" t="e">
        <f t="shared" si="13"/>
        <v>#VALUE!</v>
      </c>
      <c r="AS10" s="50" t="e">
        <f t="shared" si="3"/>
        <v>#VALUE!</v>
      </c>
      <c r="AT10" s="50" t="e">
        <f t="shared" si="14"/>
        <v>#VALUE!</v>
      </c>
      <c r="AU10" s="50" t="e">
        <f t="shared" si="4"/>
        <v>#VALUE!</v>
      </c>
      <c r="AV10" s="50" t="e">
        <f t="shared" si="15"/>
        <v>#VALUE!</v>
      </c>
      <c r="AW10" s="50" t="e">
        <f t="shared" si="5"/>
        <v>#VALUE!</v>
      </c>
      <c r="AX10" s="50" t="e">
        <f t="shared" si="16"/>
        <v>#VALUE!</v>
      </c>
      <c r="AY10" s="50" t="e">
        <f t="shared" si="6"/>
        <v>#VALUE!</v>
      </c>
      <c r="AZ10" s="50" t="e">
        <f t="shared" si="17"/>
        <v>#VALUE!</v>
      </c>
      <c r="BA10" s="50" t="e">
        <f t="shared" si="7"/>
        <v>#VALUE!</v>
      </c>
      <c r="BB10" s="50" t="e">
        <f t="shared" si="18"/>
        <v>#VALUE!</v>
      </c>
      <c r="BC10" s="50" t="e">
        <f t="shared" si="8"/>
        <v>#VALUE!</v>
      </c>
      <c r="BD10" s="50" t="e">
        <f t="shared" si="19"/>
        <v>#VALUE!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 t="e">
        <f t="shared" si="20"/>
        <v>#VALUE!</v>
      </c>
      <c r="BR10" s="50" t="e">
        <f t="shared" si="21"/>
        <v>#VALUE!</v>
      </c>
      <c r="BS10" s="50" t="e">
        <f t="shared" si="22"/>
        <v>#VALUE!</v>
      </c>
      <c r="BT10" s="50" t="e">
        <f t="shared" si="23"/>
        <v>#VALUE!</v>
      </c>
      <c r="BU10" s="50" t="e">
        <f t="shared" si="24"/>
        <v>#VALUE!</v>
      </c>
      <c r="BV10" s="50" t="e">
        <f t="shared" si="25"/>
        <v>#VALUE!</v>
      </c>
      <c r="BW10" s="50" t="e">
        <f t="shared" si="26"/>
        <v>#VALUE!</v>
      </c>
      <c r="BX10" s="50" t="e">
        <f t="shared" si="27"/>
        <v>#VALUE!</v>
      </c>
      <c r="BY10" s="50" t="e">
        <f t="shared" si="28"/>
        <v>#VALUE!</v>
      </c>
      <c r="BZ10" s="50" t="e">
        <f t="shared" si="29"/>
        <v>#VALUE!</v>
      </c>
      <c r="CA10" s="50" t="e">
        <f t="shared" si="30"/>
        <v>#VALUE!</v>
      </c>
      <c r="CB10" s="50" t="e">
        <f t="shared" si="31"/>
        <v>#VALUE!</v>
      </c>
      <c r="CC10" s="50" t="e">
        <f t="shared" si="32"/>
        <v>#VALUE!</v>
      </c>
      <c r="CD10" s="50" t="e">
        <f t="shared" si="33"/>
        <v>#VALUE!</v>
      </c>
      <c r="CE10" s="50" t="e">
        <f t="shared" si="34"/>
        <v>#VALUE!</v>
      </c>
      <c r="CF10" s="50" t="e">
        <f t="shared" si="35"/>
        <v>#VALUE!</v>
      </c>
      <c r="CG10" s="50" t="e">
        <f t="shared" si="36"/>
        <v>#VALUE!</v>
      </c>
      <c r="CH10" s="50" t="e">
        <f t="shared" si="37"/>
        <v>#VALUE!</v>
      </c>
      <c r="CI10" s="50" t="e">
        <f t="shared" si="38"/>
        <v>#VALUE!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5">
        <v>5</v>
      </c>
      <c r="D11" s="44">
        <f>IF(Прогнози!J39="","",Прогнози!J39)</f>
      </c>
      <c r="E11" s="61" t="e">
        <f>((VALUE(MID(Прогнози!L39,1,1))))</f>
        <v>#VALUE!</v>
      </c>
      <c r="F11" s="62" t="e">
        <f>((VALUE(MID(Прогнози!L39,2,1))))</f>
        <v>#VALUE!</v>
      </c>
      <c r="G11" s="63" t="e">
        <f>((VALUE(MID(Прогнози!L39,3,1))))</f>
        <v>#VALUE!</v>
      </c>
      <c r="H11" s="62" t="e">
        <f>((VALUE(MID(Прогнози!L39,4,1))))</f>
        <v>#VALUE!</v>
      </c>
      <c r="I11" s="63" t="e">
        <f>((VALUE(MID(Прогнози!L39,5,1))))</f>
        <v>#VALUE!</v>
      </c>
      <c r="J11" s="62" t="e">
        <f>((VALUE(MID(Прогнози!L39,6,1))))</f>
        <v>#VALUE!</v>
      </c>
      <c r="K11" s="63" t="e">
        <f>((VALUE(MID(Прогнози!L39,7,1))))</f>
        <v>#VALUE!</v>
      </c>
      <c r="L11" s="62" t="e">
        <f>((VALUE(MID(Прогнози!L39,8,1))))</f>
        <v>#VALUE!</v>
      </c>
      <c r="M11" s="63" t="e">
        <f>((VALUE(MID(Прогнози!L39,9,1))))</f>
        <v>#VALUE!</v>
      </c>
      <c r="N11" s="62" t="e">
        <f>((VALUE(MID(Прогнози!L39,10,1))))</f>
        <v>#VALUE!</v>
      </c>
      <c r="O11" s="63" t="e">
        <f>((VALUE(MID(Прогнози!L39,11,1))))</f>
        <v>#VALUE!</v>
      </c>
      <c r="P11" s="62" t="e">
        <f>((VALUE(MID(Прогнози!L39,12,1))))</f>
        <v>#VALUE!</v>
      </c>
      <c r="Q11" s="63" t="e">
        <f>((VALUE(MID(Прогнози!L39,13,1))))</f>
        <v>#VALUE!</v>
      </c>
      <c r="R11" s="62" t="e">
        <f>((VALUE(MID(Прогнози!L39,14,1))))</f>
        <v>#VALUE!</v>
      </c>
      <c r="S11" s="63" t="e">
        <f>((VALUE(MID(Прогнози!L39,15,1))))</f>
        <v>#VALUE!</v>
      </c>
      <c r="T11" s="62" t="e">
        <f>((VALUE(MID(Прогнози!L39,16,1))))</f>
        <v>#VALUE!</v>
      </c>
      <c r="U11" s="63" t="e">
        <f>((VALUE(MID(Прогнози!L39,17,1))))</f>
        <v>#VALUE!</v>
      </c>
      <c r="V11" s="62" t="e">
        <f>((VALUE(MID(Прогнози!L39,18,1))))</f>
        <v>#VALUE!</v>
      </c>
      <c r="W11" s="63" t="e">
        <f>((VALUE(MID(Прогнози!L39,19,1))))</f>
        <v>#VALUE!</v>
      </c>
      <c r="X11" s="62" t="e">
        <f>((VALUE(MID(Прогнози!L39,20,1))))</f>
        <v>#VALUE!</v>
      </c>
      <c r="Z11" s="46">
        <f t="shared" si="57"/>
        <v>0</v>
      </c>
      <c r="AB11" s="49">
        <f t="shared" si="58"/>
        <v>0</v>
      </c>
      <c r="AD11" s="64"/>
      <c r="AE11" s="157">
        <f>IF(Z9&gt;Z10,D9,IF(Z9&lt;Z10,D10,IF(Z9=Z10,"","")))</f>
      </c>
      <c r="AF11" s="157"/>
      <c r="AG11" s="157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 t="e">
        <f t="shared" si="10"/>
        <v>#VALUE!</v>
      </c>
      <c r="AM11" s="50" t="e">
        <f t="shared" si="0"/>
        <v>#VALUE!</v>
      </c>
      <c r="AN11" s="50" t="e">
        <f t="shared" si="11"/>
        <v>#VALUE!</v>
      </c>
      <c r="AO11" s="50" t="e">
        <f t="shared" si="1"/>
        <v>#VALUE!</v>
      </c>
      <c r="AP11" s="50" t="e">
        <f t="shared" si="12"/>
        <v>#VALUE!</v>
      </c>
      <c r="AQ11" s="50" t="e">
        <f t="shared" si="2"/>
        <v>#VALUE!</v>
      </c>
      <c r="AR11" s="50" t="e">
        <f t="shared" si="13"/>
        <v>#VALUE!</v>
      </c>
      <c r="AS11" s="50" t="e">
        <f t="shared" si="3"/>
        <v>#VALUE!</v>
      </c>
      <c r="AT11" s="50" t="e">
        <f t="shared" si="14"/>
        <v>#VALUE!</v>
      </c>
      <c r="AU11" s="50" t="e">
        <f t="shared" si="4"/>
        <v>#VALUE!</v>
      </c>
      <c r="AV11" s="50" t="e">
        <f t="shared" si="15"/>
        <v>#VALUE!</v>
      </c>
      <c r="AW11" s="50" t="e">
        <f t="shared" si="5"/>
        <v>#VALUE!</v>
      </c>
      <c r="AX11" s="50" t="e">
        <f t="shared" si="16"/>
        <v>#VALUE!</v>
      </c>
      <c r="AY11" s="50" t="e">
        <f t="shared" si="6"/>
        <v>#VALUE!</v>
      </c>
      <c r="AZ11" s="50" t="e">
        <f t="shared" si="17"/>
        <v>#VALUE!</v>
      </c>
      <c r="BA11" s="50" t="e">
        <f t="shared" si="7"/>
        <v>#VALUE!</v>
      </c>
      <c r="BB11" s="50" t="e">
        <f t="shared" si="18"/>
        <v>#VALUE!</v>
      </c>
      <c r="BC11" s="50" t="e">
        <f t="shared" si="8"/>
        <v>#VALUE!</v>
      </c>
      <c r="BD11" s="50" t="e">
        <f t="shared" si="19"/>
        <v>#VALUE!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 t="e">
        <f t="shared" si="20"/>
        <v>#VALUE!</v>
      </c>
      <c r="BR11" s="50" t="e">
        <f t="shared" si="21"/>
        <v>#VALUE!</v>
      </c>
      <c r="BS11" s="50" t="e">
        <f t="shared" si="22"/>
        <v>#VALUE!</v>
      </c>
      <c r="BT11" s="50" t="e">
        <f t="shared" si="23"/>
        <v>#VALUE!</v>
      </c>
      <c r="BU11" s="50" t="e">
        <f t="shared" si="24"/>
        <v>#VALUE!</v>
      </c>
      <c r="BV11" s="50" t="e">
        <f t="shared" si="25"/>
        <v>#VALUE!</v>
      </c>
      <c r="BW11" s="50" t="e">
        <f t="shared" si="26"/>
        <v>#VALUE!</v>
      </c>
      <c r="BX11" s="50" t="e">
        <f t="shared" si="27"/>
        <v>#VALUE!</v>
      </c>
      <c r="BY11" s="50" t="e">
        <f t="shared" si="28"/>
        <v>#VALUE!</v>
      </c>
      <c r="BZ11" s="50" t="e">
        <f t="shared" si="29"/>
        <v>#VALUE!</v>
      </c>
      <c r="CA11" s="50" t="e">
        <f t="shared" si="30"/>
        <v>#VALUE!</v>
      </c>
      <c r="CB11" s="50" t="e">
        <f t="shared" si="31"/>
        <v>#VALUE!</v>
      </c>
      <c r="CC11" s="50" t="e">
        <f t="shared" si="32"/>
        <v>#VALUE!</v>
      </c>
      <c r="CD11" s="50" t="e">
        <f t="shared" si="33"/>
        <v>#VALUE!</v>
      </c>
      <c r="CE11" s="50" t="e">
        <f t="shared" si="34"/>
        <v>#VALUE!</v>
      </c>
      <c r="CF11" s="50" t="e">
        <f t="shared" si="35"/>
        <v>#VALUE!</v>
      </c>
      <c r="CG11" s="50" t="e">
        <f t="shared" si="36"/>
        <v>#VALUE!</v>
      </c>
      <c r="CH11" s="50" t="e">
        <f t="shared" si="37"/>
        <v>#VALUE!</v>
      </c>
      <c r="CI11" s="50" t="e">
        <f t="shared" si="38"/>
        <v>#VALUE!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5"/>
      <c r="D12" s="45">
        <f>IF(Прогнози!K40="","",Прогнози!K40)</f>
      </c>
      <c r="E12" s="58" t="e">
        <f>((VALUE(MID(Прогнози!M40,1,1))))</f>
        <v>#VALUE!</v>
      </c>
      <c r="F12" s="59" t="e">
        <f>((VALUE(MID(Прогнози!M40,2,1))))</f>
        <v>#VALUE!</v>
      </c>
      <c r="G12" s="60" t="e">
        <f>((VALUE(MID(Прогнози!M40,3,1))))</f>
        <v>#VALUE!</v>
      </c>
      <c r="H12" s="59" t="e">
        <f>((VALUE(MID(Прогнози!M40,4,1))))</f>
        <v>#VALUE!</v>
      </c>
      <c r="I12" s="60" t="e">
        <f>((VALUE(MID(Прогнози!M40,5,1))))</f>
        <v>#VALUE!</v>
      </c>
      <c r="J12" s="59" t="e">
        <f>((VALUE(MID(Прогнози!M40,6,1))))</f>
        <v>#VALUE!</v>
      </c>
      <c r="K12" s="60" t="e">
        <f>((VALUE(MID(Прогнози!M40,7,1))))</f>
        <v>#VALUE!</v>
      </c>
      <c r="L12" s="59" t="e">
        <f>((VALUE(MID(Прогнози!M40,8,1))))</f>
        <v>#VALUE!</v>
      </c>
      <c r="M12" s="60" t="e">
        <f>((VALUE(MID(Прогнози!M40,9,1))))</f>
        <v>#VALUE!</v>
      </c>
      <c r="N12" s="59" t="e">
        <f>((VALUE(MID(Прогнози!M40,10,1))))</f>
        <v>#VALUE!</v>
      </c>
      <c r="O12" s="60" t="e">
        <f>((VALUE(MID(Прогнози!M40,11,1))))</f>
        <v>#VALUE!</v>
      </c>
      <c r="P12" s="59" t="e">
        <f>((VALUE(MID(Прогнози!M40,12,1))))</f>
        <v>#VALUE!</v>
      </c>
      <c r="Q12" s="60" t="e">
        <f>((VALUE(MID(Прогнози!M40,13,1))))</f>
        <v>#VALUE!</v>
      </c>
      <c r="R12" s="59" t="e">
        <f>((VALUE(MID(Прогнози!M40,14,1))))</f>
        <v>#VALUE!</v>
      </c>
      <c r="S12" s="60" t="e">
        <f>((VALUE(MID(Прогнози!M40,15,1))))</f>
        <v>#VALUE!</v>
      </c>
      <c r="T12" s="59" t="e">
        <f>((VALUE(MID(Прогнози!M40,16,1))))</f>
        <v>#VALUE!</v>
      </c>
      <c r="U12" s="60" t="e">
        <f>((VALUE(MID(Прогнози!M40,17,1))))</f>
        <v>#VALUE!</v>
      </c>
      <c r="V12" s="59" t="e">
        <f>((VALUE(MID(Прогнози!M40,18,1))))</f>
        <v>#VALUE!</v>
      </c>
      <c r="W12" s="60" t="e">
        <f>((VALUE(MID(Прогнози!M40,19,1))))</f>
        <v>#VALUE!</v>
      </c>
      <c r="X12" s="59" t="e">
        <f>((VALUE(MID(Прогнози!M40,20,1))))</f>
        <v>#VALUE!</v>
      </c>
      <c r="Z12" s="46">
        <f t="shared" si="57"/>
        <v>0</v>
      </c>
      <c r="AB12" s="49">
        <f t="shared" si="58"/>
        <v>0</v>
      </c>
      <c r="AD12" s="64"/>
      <c r="AE12" s="157">
        <f>IF(Z11&gt;Z12,D11,IF(Z11&lt;Z12,D12,IF(Z11=Z12,"","")))</f>
      </c>
      <c r="AF12" s="157"/>
      <c r="AG12" s="157"/>
      <c r="AH12" s="50">
        <f>IF(AE12&lt;&gt;"",CONCATENATE(64,"'"),"")</f>
      </c>
      <c r="AI12" s="50">
        <f>IF(OR(DC11=2,DC12=2,DD11,DD12),CONCATENATE(70,"'"),"")</f>
      </c>
      <c r="AJ12" s="50">
        <f>IF(OR(DD11=3,DD12=3),CONCATENATE(75,"'"),"")</f>
      </c>
      <c r="AL12" s="50" t="e">
        <f t="shared" si="10"/>
        <v>#VALUE!</v>
      </c>
      <c r="AM12" s="50" t="e">
        <f t="shared" si="0"/>
        <v>#VALUE!</v>
      </c>
      <c r="AN12" s="50" t="e">
        <f t="shared" si="11"/>
        <v>#VALUE!</v>
      </c>
      <c r="AO12" s="50" t="e">
        <f t="shared" si="1"/>
        <v>#VALUE!</v>
      </c>
      <c r="AP12" s="50" t="e">
        <f t="shared" si="12"/>
        <v>#VALUE!</v>
      </c>
      <c r="AQ12" s="50" t="e">
        <f t="shared" si="2"/>
        <v>#VALUE!</v>
      </c>
      <c r="AR12" s="50" t="e">
        <f t="shared" si="13"/>
        <v>#VALUE!</v>
      </c>
      <c r="AS12" s="50" t="e">
        <f t="shared" si="3"/>
        <v>#VALUE!</v>
      </c>
      <c r="AT12" s="50" t="e">
        <f t="shared" si="14"/>
        <v>#VALUE!</v>
      </c>
      <c r="AU12" s="50" t="e">
        <f t="shared" si="4"/>
        <v>#VALUE!</v>
      </c>
      <c r="AV12" s="50" t="e">
        <f t="shared" si="15"/>
        <v>#VALUE!</v>
      </c>
      <c r="AW12" s="50" t="e">
        <f t="shared" si="5"/>
        <v>#VALUE!</v>
      </c>
      <c r="AX12" s="50" t="e">
        <f t="shared" si="16"/>
        <v>#VALUE!</v>
      </c>
      <c r="AY12" s="50" t="e">
        <f t="shared" si="6"/>
        <v>#VALUE!</v>
      </c>
      <c r="AZ12" s="50" t="e">
        <f t="shared" si="17"/>
        <v>#VALUE!</v>
      </c>
      <c r="BA12" s="50" t="e">
        <f t="shared" si="7"/>
        <v>#VALUE!</v>
      </c>
      <c r="BB12" s="50" t="e">
        <f t="shared" si="18"/>
        <v>#VALUE!</v>
      </c>
      <c r="BC12" s="50" t="e">
        <f t="shared" si="8"/>
        <v>#VALUE!</v>
      </c>
      <c r="BD12" s="50" t="e">
        <f t="shared" si="19"/>
        <v>#VALUE!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 t="e">
        <f t="shared" si="20"/>
        <v>#VALUE!</v>
      </c>
      <c r="BR12" s="50" t="e">
        <f t="shared" si="21"/>
        <v>#VALUE!</v>
      </c>
      <c r="BS12" s="50" t="e">
        <f t="shared" si="22"/>
        <v>#VALUE!</v>
      </c>
      <c r="BT12" s="50" t="e">
        <f t="shared" si="23"/>
        <v>#VALUE!</v>
      </c>
      <c r="BU12" s="50" t="e">
        <f t="shared" si="24"/>
        <v>#VALUE!</v>
      </c>
      <c r="BV12" s="50" t="e">
        <f t="shared" si="25"/>
        <v>#VALUE!</v>
      </c>
      <c r="BW12" s="50" t="e">
        <f t="shared" si="26"/>
        <v>#VALUE!</v>
      </c>
      <c r="BX12" s="50" t="e">
        <f t="shared" si="27"/>
        <v>#VALUE!</v>
      </c>
      <c r="BY12" s="50" t="e">
        <f t="shared" si="28"/>
        <v>#VALUE!</v>
      </c>
      <c r="BZ12" s="50" t="e">
        <f t="shared" si="29"/>
        <v>#VALUE!</v>
      </c>
      <c r="CA12" s="50" t="e">
        <f t="shared" si="30"/>
        <v>#VALUE!</v>
      </c>
      <c r="CB12" s="50" t="e">
        <f t="shared" si="31"/>
        <v>#VALUE!</v>
      </c>
      <c r="CC12" s="50" t="e">
        <f t="shared" si="32"/>
        <v>#VALUE!</v>
      </c>
      <c r="CD12" s="50" t="e">
        <f t="shared" si="33"/>
        <v>#VALUE!</v>
      </c>
      <c r="CE12" s="50" t="e">
        <f t="shared" si="34"/>
        <v>#VALUE!</v>
      </c>
      <c r="CF12" s="50" t="e">
        <f t="shared" si="35"/>
        <v>#VALUE!</v>
      </c>
      <c r="CG12" s="50" t="e">
        <f t="shared" si="36"/>
        <v>#VALUE!</v>
      </c>
      <c r="CH12" s="50" t="e">
        <f t="shared" si="37"/>
        <v>#VALUE!</v>
      </c>
      <c r="CI12" s="50" t="e">
        <f t="shared" si="38"/>
        <v>#VALUE!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5">
        <v>6</v>
      </c>
      <c r="D13" s="44">
        <f>IF(Прогнози!J41="","",Прогнози!J41)</f>
      </c>
      <c r="E13" s="61" t="e">
        <f>((VALUE(MID(Прогнози!L41,1,1))))</f>
        <v>#VALUE!</v>
      </c>
      <c r="F13" s="62" t="e">
        <f>((VALUE(MID(Прогнози!L41,2,1))))</f>
        <v>#VALUE!</v>
      </c>
      <c r="G13" s="63" t="e">
        <f>((VALUE(MID(Прогнози!L41,3,1))))</f>
        <v>#VALUE!</v>
      </c>
      <c r="H13" s="62" t="e">
        <f>((VALUE(MID(Прогнози!L41,4,1))))</f>
        <v>#VALUE!</v>
      </c>
      <c r="I13" s="63" t="e">
        <f>((VALUE(MID(Прогнози!L41,5,1))))</f>
        <v>#VALUE!</v>
      </c>
      <c r="J13" s="62" t="e">
        <f>((VALUE(MID(Прогнози!L41,6,1))))</f>
        <v>#VALUE!</v>
      </c>
      <c r="K13" s="63" t="e">
        <f>((VALUE(MID(Прогнози!L41,7,1))))</f>
        <v>#VALUE!</v>
      </c>
      <c r="L13" s="62" t="e">
        <f>((VALUE(MID(Прогнози!L41,8,1))))</f>
        <v>#VALUE!</v>
      </c>
      <c r="M13" s="63" t="e">
        <f>((VALUE(MID(Прогнози!L41,9,1))))</f>
        <v>#VALUE!</v>
      </c>
      <c r="N13" s="62" t="e">
        <f>((VALUE(MID(Прогнози!L41,10,1))))</f>
        <v>#VALUE!</v>
      </c>
      <c r="O13" s="63" t="e">
        <f>((VALUE(MID(Прогнози!L41,11,1))))</f>
        <v>#VALUE!</v>
      </c>
      <c r="P13" s="62" t="e">
        <f>((VALUE(MID(Прогнози!L41,12,1))))</f>
        <v>#VALUE!</v>
      </c>
      <c r="Q13" s="63" t="e">
        <f>((VALUE(MID(Прогнози!L41,13,1))))</f>
        <v>#VALUE!</v>
      </c>
      <c r="R13" s="62" t="e">
        <f>((VALUE(MID(Прогнози!L41,14,1))))</f>
        <v>#VALUE!</v>
      </c>
      <c r="S13" s="63" t="e">
        <f>((VALUE(MID(Прогнози!L41,15,1))))</f>
        <v>#VALUE!</v>
      </c>
      <c r="T13" s="62" t="e">
        <f>((VALUE(MID(Прогнози!L41,16,1))))</f>
        <v>#VALUE!</v>
      </c>
      <c r="U13" s="63" t="e">
        <f>((VALUE(MID(Прогнози!L41,17,1))))</f>
        <v>#VALUE!</v>
      </c>
      <c r="V13" s="62" t="e">
        <f>((VALUE(MID(Прогнози!L41,18,1))))</f>
        <v>#VALUE!</v>
      </c>
      <c r="W13" s="63" t="e">
        <f>((VALUE(MID(Прогнози!L41,19,1))))</f>
        <v>#VALUE!</v>
      </c>
      <c r="X13" s="62" t="e">
        <f>((VALUE(MID(Прогнози!L41,20,1))))</f>
        <v>#VALUE!</v>
      </c>
      <c r="Z13" s="46">
        <f t="shared" si="57"/>
        <v>0</v>
      </c>
      <c r="AB13" s="49">
        <f t="shared" si="58"/>
        <v>0</v>
      </c>
      <c r="AD13" s="64"/>
      <c r="AE13" s="157">
        <f>IF(Z13&gt;Z14,D13,IF(Z13&lt;Z14,D14,IF(Z13=Z14,"","")))</f>
      </c>
      <c r="AF13" s="157"/>
      <c r="AG13" s="157"/>
      <c r="AH13" s="50">
        <f>IF(AE13&lt;&gt;"",CONCATENATE(81,"'"),"")</f>
      </c>
      <c r="AI13" s="50">
        <f>IF(OR(DC13=2,DC14=2,DD13,DD14),CONCATENATE(88,"'"),"")</f>
      </c>
      <c r="AJ13" s="50">
        <f>IF(OR(DD13=3,DD14=3),CONCATENATE(90,"+","'"),"")</f>
      </c>
      <c r="AL13" s="50" t="e">
        <f t="shared" si="10"/>
        <v>#VALUE!</v>
      </c>
      <c r="AM13" s="50" t="e">
        <f t="shared" si="0"/>
        <v>#VALUE!</v>
      </c>
      <c r="AN13" s="50" t="e">
        <f t="shared" si="11"/>
        <v>#VALUE!</v>
      </c>
      <c r="AO13" s="50" t="e">
        <f t="shared" si="1"/>
        <v>#VALUE!</v>
      </c>
      <c r="AP13" s="50" t="e">
        <f t="shared" si="12"/>
        <v>#VALUE!</v>
      </c>
      <c r="AQ13" s="50" t="e">
        <f t="shared" si="2"/>
        <v>#VALUE!</v>
      </c>
      <c r="AR13" s="50" t="e">
        <f t="shared" si="13"/>
        <v>#VALUE!</v>
      </c>
      <c r="AS13" s="50" t="e">
        <f t="shared" si="3"/>
        <v>#VALUE!</v>
      </c>
      <c r="AT13" s="50" t="e">
        <f t="shared" si="14"/>
        <v>#VALUE!</v>
      </c>
      <c r="AU13" s="50" t="e">
        <f t="shared" si="4"/>
        <v>#VALUE!</v>
      </c>
      <c r="AV13" s="50" t="e">
        <f t="shared" si="15"/>
        <v>#VALUE!</v>
      </c>
      <c r="AW13" s="50" t="e">
        <f t="shared" si="5"/>
        <v>#VALUE!</v>
      </c>
      <c r="AX13" s="50" t="e">
        <f t="shared" si="16"/>
        <v>#VALUE!</v>
      </c>
      <c r="AY13" s="50" t="e">
        <f t="shared" si="6"/>
        <v>#VALUE!</v>
      </c>
      <c r="AZ13" s="50" t="e">
        <f t="shared" si="17"/>
        <v>#VALUE!</v>
      </c>
      <c r="BA13" s="50" t="e">
        <f t="shared" si="7"/>
        <v>#VALUE!</v>
      </c>
      <c r="BB13" s="50" t="e">
        <f t="shared" si="18"/>
        <v>#VALUE!</v>
      </c>
      <c r="BC13" s="50" t="e">
        <f t="shared" si="8"/>
        <v>#VALUE!</v>
      </c>
      <c r="BD13" s="50" t="e">
        <f t="shared" si="19"/>
        <v>#VALUE!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 t="e">
        <f t="shared" si="20"/>
        <v>#VALUE!</v>
      </c>
      <c r="BR13" s="50" t="e">
        <f t="shared" si="21"/>
        <v>#VALUE!</v>
      </c>
      <c r="BS13" s="50" t="e">
        <f t="shared" si="22"/>
        <v>#VALUE!</v>
      </c>
      <c r="BT13" s="50" t="e">
        <f t="shared" si="23"/>
        <v>#VALUE!</v>
      </c>
      <c r="BU13" s="50" t="e">
        <f t="shared" si="24"/>
        <v>#VALUE!</v>
      </c>
      <c r="BV13" s="50" t="e">
        <f t="shared" si="25"/>
        <v>#VALUE!</v>
      </c>
      <c r="BW13" s="50" t="e">
        <f t="shared" si="26"/>
        <v>#VALUE!</v>
      </c>
      <c r="BX13" s="50" t="e">
        <f t="shared" si="27"/>
        <v>#VALUE!</v>
      </c>
      <c r="BY13" s="50" t="e">
        <f t="shared" si="28"/>
        <v>#VALUE!</v>
      </c>
      <c r="BZ13" s="50" t="e">
        <f t="shared" si="29"/>
        <v>#VALUE!</v>
      </c>
      <c r="CA13" s="50" t="e">
        <f t="shared" si="30"/>
        <v>#VALUE!</v>
      </c>
      <c r="CB13" s="50" t="e">
        <f t="shared" si="31"/>
        <v>#VALUE!</v>
      </c>
      <c r="CC13" s="50" t="e">
        <f t="shared" si="32"/>
        <v>#VALUE!</v>
      </c>
      <c r="CD13" s="50" t="e">
        <f t="shared" si="33"/>
        <v>#VALUE!</v>
      </c>
      <c r="CE13" s="50" t="e">
        <f t="shared" si="34"/>
        <v>#VALUE!</v>
      </c>
      <c r="CF13" s="50" t="e">
        <f t="shared" si="35"/>
        <v>#VALUE!</v>
      </c>
      <c r="CG13" s="50" t="e">
        <f t="shared" si="36"/>
        <v>#VALUE!</v>
      </c>
      <c r="CH13" s="50" t="e">
        <f t="shared" si="37"/>
        <v>#VALUE!</v>
      </c>
      <c r="CI13" s="50" t="e">
        <f t="shared" si="38"/>
        <v>#VALUE!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5"/>
      <c r="D14" s="122">
        <f>IF(Прогнози!K42="","",Прогнози!K42)</f>
      </c>
      <c r="E14" s="58" t="e">
        <f>((VALUE(MID(Прогнози!M42,1,1))))</f>
        <v>#VALUE!</v>
      </c>
      <c r="F14" s="59" t="e">
        <f>((VALUE(MID(Прогнози!M42,2,1))))</f>
        <v>#VALUE!</v>
      </c>
      <c r="G14" s="60" t="e">
        <f>((VALUE(MID(Прогнози!M42,3,1))))</f>
        <v>#VALUE!</v>
      </c>
      <c r="H14" s="59" t="e">
        <f>((VALUE(MID(Прогнози!M42,4,1))))</f>
        <v>#VALUE!</v>
      </c>
      <c r="I14" s="60" t="e">
        <f>((VALUE(MID(Прогнози!M42,5,1))))</f>
        <v>#VALUE!</v>
      </c>
      <c r="J14" s="59" t="e">
        <f>((VALUE(MID(Прогнози!M42,6,1))))</f>
        <v>#VALUE!</v>
      </c>
      <c r="K14" s="60" t="e">
        <f>((VALUE(MID(Прогнози!M42,7,1))))</f>
        <v>#VALUE!</v>
      </c>
      <c r="L14" s="59" t="e">
        <f>((VALUE(MID(Прогнози!M42,8,1))))</f>
        <v>#VALUE!</v>
      </c>
      <c r="M14" s="60" t="e">
        <f>((VALUE(MID(Прогнози!M42,9,1))))</f>
        <v>#VALUE!</v>
      </c>
      <c r="N14" s="59" t="e">
        <f>((VALUE(MID(Прогнози!M42,10,1))))</f>
        <v>#VALUE!</v>
      </c>
      <c r="O14" s="60" t="e">
        <f>((VALUE(MID(Прогнози!M42,11,1))))</f>
        <v>#VALUE!</v>
      </c>
      <c r="P14" s="59" t="e">
        <f>((VALUE(MID(Прогнози!M42,12,1))))</f>
        <v>#VALUE!</v>
      </c>
      <c r="Q14" s="60" t="e">
        <f>((VALUE(MID(Прогнози!M42,13,1))))</f>
        <v>#VALUE!</v>
      </c>
      <c r="R14" s="59" t="e">
        <f>((VALUE(MID(Прогнози!M42,14,1))))</f>
        <v>#VALUE!</v>
      </c>
      <c r="S14" s="60" t="e">
        <f>((VALUE(MID(Прогнози!M42,15,1))))</f>
        <v>#VALUE!</v>
      </c>
      <c r="T14" s="59" t="e">
        <f>((VALUE(MID(Прогнози!M42,16,1))))</f>
        <v>#VALUE!</v>
      </c>
      <c r="U14" s="60" t="e">
        <f>((VALUE(MID(Прогнози!M42,17,1))))</f>
        <v>#VALUE!</v>
      </c>
      <c r="V14" s="59" t="e">
        <f>((VALUE(MID(Прогнози!M42,18,1))))</f>
        <v>#VALUE!</v>
      </c>
      <c r="W14" s="60" t="e">
        <f>((VALUE(MID(Прогнози!M42,19,1))))</f>
        <v>#VALUE!</v>
      </c>
      <c r="X14" s="59" t="e">
        <f>((VALUE(MID(Прогнози!M42,20,1))))</f>
        <v>#VALUE!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 t="e">
        <f t="shared" si="10"/>
        <v>#VALUE!</v>
      </c>
      <c r="AM14" s="50" t="e">
        <f t="shared" si="0"/>
        <v>#VALUE!</v>
      </c>
      <c r="AN14" s="50" t="e">
        <f t="shared" si="11"/>
        <v>#VALUE!</v>
      </c>
      <c r="AO14" s="50" t="e">
        <f t="shared" si="1"/>
        <v>#VALUE!</v>
      </c>
      <c r="AP14" s="50" t="e">
        <f t="shared" si="12"/>
        <v>#VALUE!</v>
      </c>
      <c r="AQ14" s="50" t="e">
        <f t="shared" si="2"/>
        <v>#VALUE!</v>
      </c>
      <c r="AR14" s="50" t="e">
        <f t="shared" si="13"/>
        <v>#VALUE!</v>
      </c>
      <c r="AS14" s="50" t="e">
        <f t="shared" si="3"/>
        <v>#VALUE!</v>
      </c>
      <c r="AT14" s="50" t="e">
        <f t="shared" si="14"/>
        <v>#VALUE!</v>
      </c>
      <c r="AU14" s="50" t="e">
        <f t="shared" si="4"/>
        <v>#VALUE!</v>
      </c>
      <c r="AV14" s="50" t="e">
        <f t="shared" si="15"/>
        <v>#VALUE!</v>
      </c>
      <c r="AW14" s="50" t="e">
        <f t="shared" si="5"/>
        <v>#VALUE!</v>
      </c>
      <c r="AX14" s="50" t="e">
        <f t="shared" si="16"/>
        <v>#VALUE!</v>
      </c>
      <c r="AY14" s="50" t="e">
        <f t="shared" si="6"/>
        <v>#VALUE!</v>
      </c>
      <c r="AZ14" s="50" t="e">
        <f t="shared" si="17"/>
        <v>#VALUE!</v>
      </c>
      <c r="BA14" s="50" t="e">
        <f t="shared" si="7"/>
        <v>#VALUE!</v>
      </c>
      <c r="BB14" s="50" t="e">
        <f t="shared" si="18"/>
        <v>#VALUE!</v>
      </c>
      <c r="BC14" s="50" t="e">
        <f t="shared" si="8"/>
        <v>#VALUE!</v>
      </c>
      <c r="BD14" s="50" t="e">
        <f t="shared" si="19"/>
        <v>#VALUE!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 t="e">
        <f t="shared" si="20"/>
        <v>#VALUE!</v>
      </c>
      <c r="BR14" s="50" t="e">
        <f t="shared" si="21"/>
        <v>#VALUE!</v>
      </c>
      <c r="BS14" s="50" t="e">
        <f t="shared" si="22"/>
        <v>#VALUE!</v>
      </c>
      <c r="BT14" s="50" t="e">
        <f t="shared" si="23"/>
        <v>#VALUE!</v>
      </c>
      <c r="BU14" s="50" t="e">
        <f t="shared" si="24"/>
        <v>#VALUE!</v>
      </c>
      <c r="BV14" s="50" t="e">
        <f t="shared" si="25"/>
        <v>#VALUE!</v>
      </c>
      <c r="BW14" s="50" t="e">
        <f t="shared" si="26"/>
        <v>#VALUE!</v>
      </c>
      <c r="BX14" s="50" t="e">
        <f t="shared" si="27"/>
        <v>#VALUE!</v>
      </c>
      <c r="BY14" s="50" t="e">
        <f t="shared" si="28"/>
        <v>#VALUE!</v>
      </c>
      <c r="BZ14" s="50" t="e">
        <f t="shared" si="29"/>
        <v>#VALUE!</v>
      </c>
      <c r="CA14" s="50" t="e">
        <f t="shared" si="30"/>
        <v>#VALUE!</v>
      </c>
      <c r="CB14" s="50" t="e">
        <f t="shared" si="31"/>
        <v>#VALUE!</v>
      </c>
      <c r="CC14" s="50" t="e">
        <f t="shared" si="32"/>
        <v>#VALUE!</v>
      </c>
      <c r="CD14" s="50" t="e">
        <f t="shared" si="33"/>
        <v>#VALUE!</v>
      </c>
      <c r="CE14" s="50" t="e">
        <f t="shared" si="34"/>
        <v>#VALUE!</v>
      </c>
      <c r="CF14" s="50" t="e">
        <f t="shared" si="35"/>
        <v>#VALUE!</v>
      </c>
      <c r="CG14" s="50" t="e">
        <f t="shared" si="36"/>
        <v>#VALUE!</v>
      </c>
      <c r="CH14" s="50" t="e">
        <f t="shared" si="37"/>
        <v>#VALUE!</v>
      </c>
      <c r="CI14" s="50" t="e">
        <f t="shared" si="38"/>
        <v>#VALUE!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6">
        <v>1</v>
      </c>
      <c r="D16" s="47">
        <f>IF(Прогнози!J44="","",Прогнози!J44)</f>
      </c>
      <c r="E16" s="55" t="e">
        <f>((VALUE(MID(Прогнози!L44,1,1))))</f>
        <v>#VALUE!</v>
      </c>
      <c r="F16" s="56" t="e">
        <f>((VALUE(MID(Прогнози!L44,2,1))))</f>
        <v>#VALUE!</v>
      </c>
      <c r="G16" s="57" t="e">
        <f>((VALUE(MID(Прогнози!L44,3,1))))</f>
        <v>#VALUE!</v>
      </c>
      <c r="H16" s="56" t="e">
        <f>((VALUE(MID(Прогнози!L44,4,1))))</f>
        <v>#VALUE!</v>
      </c>
      <c r="I16" s="57" t="e">
        <f>((VALUE(MID(Прогнози!L44,5,1))))</f>
        <v>#VALUE!</v>
      </c>
      <c r="J16" s="56" t="e">
        <f>((VALUE(MID(Прогнози!L44,6,1))))</f>
        <v>#VALUE!</v>
      </c>
      <c r="K16" s="57" t="e">
        <f>((VALUE(MID(Прогнози!L44,7,1))))</f>
        <v>#VALUE!</v>
      </c>
      <c r="L16" s="56" t="e">
        <f>((VALUE(MID(Прогнози!L44,8,1))))</f>
        <v>#VALUE!</v>
      </c>
      <c r="M16" s="57" t="e">
        <f>((VALUE(MID(Прогнози!L44,9,1))))</f>
        <v>#VALUE!</v>
      </c>
      <c r="N16" s="56" t="e">
        <f>((VALUE(MID(Прогнози!L44,10,1))))</f>
        <v>#VALUE!</v>
      </c>
      <c r="O16" s="57" t="e">
        <f>((VALUE(MID(Прогнози!L44,11,1))))</f>
        <v>#VALUE!</v>
      </c>
      <c r="P16" s="56" t="e">
        <f>((VALUE(MID(Прогнози!L44,12,1))))</f>
        <v>#VALUE!</v>
      </c>
      <c r="Q16" s="57" t="e">
        <f>((VALUE(MID(Прогнози!L44,13,1))))</f>
        <v>#VALUE!</v>
      </c>
      <c r="R16" s="56" t="e">
        <f>((VALUE(MID(Прогнози!L44,14,1))))</f>
        <v>#VALUE!</v>
      </c>
      <c r="S16" s="57" t="e">
        <f>((VALUE(MID(Прогнози!L44,15,1))))</f>
        <v>#VALUE!</v>
      </c>
      <c r="T16" s="56" t="e">
        <f>((VALUE(MID(Прогнози!L44,16,1))))</f>
        <v>#VALUE!</v>
      </c>
      <c r="U16" s="57" t="e">
        <f>((VALUE(MID(Прогнози!L44,17,1))))</f>
        <v>#VALUE!</v>
      </c>
      <c r="V16" s="56" t="e">
        <f>((VALUE(MID(Прогнози!L44,18,1))))</f>
        <v>#VALUE!</v>
      </c>
      <c r="W16" s="57" t="e">
        <f>((VALUE(MID(Прогнози!L44,19,1))))</f>
        <v>#VALUE!</v>
      </c>
      <c r="X16" s="56" t="e">
        <f>((VALUE(MID(Прогнози!L44,20,1))))</f>
        <v>#VALUE!</v>
      </c>
      <c r="Z16" s="47">
        <f>CV16</f>
        <v>0</v>
      </c>
      <c r="AD16" s="64"/>
      <c r="AE16" s="64"/>
      <c r="AF16" s="64"/>
      <c r="AG16" s="64"/>
      <c r="AL16" s="50" t="e">
        <f>IF(AND($E$2=E16,$F$2=F16,$E$2&lt;&gt;"",$F$2&lt;&gt;""),1,0)</f>
        <v>#VALUE!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 t="e">
        <f>IF(AND($G$2=G16,$H$2=H16,$G$2&lt;&gt;"",$H$2&lt;&gt;""),1,0)</f>
        <v>#VALUE!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 t="e">
        <f>IF(AND($I$2=I16,$J$2=J16,$I$2&lt;&gt;"",$J$2&lt;&gt;""),1,0)</f>
        <v>#VALUE!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 t="e">
        <f>IF(AND($K$2=K16,$L$2=L16,$K$2&lt;&gt;"",$L$2&lt;&gt;""),1,0)</f>
        <v>#VALUE!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 t="e">
        <f>IF(AND($M$2=M16,$N$2=N16,$M$2&lt;&gt;"",$N$2&lt;&gt;""),1,0)</f>
        <v>#VALUE!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 t="e">
        <f>IF(AND($O$2=O16,$P$2=P16,$O$2&lt;&gt;"",$P$2&lt;&gt;""),1,0)</f>
        <v>#VALUE!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 t="e">
        <f>IF(AND($Q$2=Q16,$R$2=R16,$Q$2&lt;&gt;"",$R$2&lt;&gt;""),1,0)</f>
        <v>#VALUE!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 t="e">
        <f>IF(AND($S$2=S16,$T$2=T16,$S$2&lt;&gt;"",$T$2&lt;&gt;""),1,0)</f>
        <v>#VALUE!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 t="e">
        <f>IF(AND($U$2=U16,$V$2=V16,$U$2&lt;&gt;"",$V$2&lt;&gt;""),1,0)</f>
        <v>#VALUE!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 t="e">
        <f>IF(AND($W$2=W16,$X$2=X16,$W$2&lt;&gt;"",$X$2&lt;&gt;""),1,0)</f>
        <v>#VALUE!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 t="e">
        <f aca="true" t="shared" si="69" ref="BQ16:BQ27">AL16*2</f>
        <v>#VALUE!</v>
      </c>
      <c r="BR16" s="50" t="e">
        <f aca="true" t="shared" si="70" ref="BR16:BR27">AM16</f>
        <v>#VALUE!</v>
      </c>
      <c r="BS16" s="50" t="e">
        <f aca="true" t="shared" si="71" ref="BS16:BS27">AN16*2</f>
        <v>#VALUE!</v>
      </c>
      <c r="BT16" s="50" t="e">
        <f aca="true" t="shared" si="72" ref="BT16:BT27">AO16</f>
        <v>#VALUE!</v>
      </c>
      <c r="BU16" s="50" t="e">
        <f aca="true" t="shared" si="73" ref="BU16:BU27">AP16*2</f>
        <v>#VALUE!</v>
      </c>
      <c r="BV16" s="50" t="e">
        <f aca="true" t="shared" si="74" ref="BV16:BV27">AQ16</f>
        <v>#VALUE!</v>
      </c>
      <c r="BW16" s="50" t="e">
        <f aca="true" t="shared" si="75" ref="BW16:BW27">AR16*2</f>
        <v>#VALUE!</v>
      </c>
      <c r="BX16" s="50" t="e">
        <f aca="true" t="shared" si="76" ref="BX16:BX27">AS16</f>
        <v>#VALUE!</v>
      </c>
      <c r="BY16" s="50" t="e">
        <f aca="true" t="shared" si="77" ref="BY16:BY27">AT16*2</f>
        <v>#VALUE!</v>
      </c>
      <c r="BZ16" s="50" t="e">
        <f aca="true" t="shared" si="78" ref="BZ16:BZ27">AU16</f>
        <v>#VALUE!</v>
      </c>
      <c r="CA16" s="50" t="e">
        <f aca="true" t="shared" si="79" ref="CA16:CA27">AV16*2</f>
        <v>#VALUE!</v>
      </c>
      <c r="CB16" s="50" t="e">
        <f aca="true" t="shared" si="80" ref="CB16:CB27">AW16</f>
        <v>#VALUE!</v>
      </c>
      <c r="CC16" s="50" t="e">
        <f aca="true" t="shared" si="81" ref="CC16:CC27">AX16*2</f>
        <v>#VALUE!</v>
      </c>
      <c r="CD16" s="50" t="e">
        <f aca="true" t="shared" si="82" ref="CD16:CD27">AY16</f>
        <v>#VALUE!</v>
      </c>
      <c r="CE16" s="50" t="e">
        <f aca="true" t="shared" si="83" ref="CE16:CE27">AZ16*2</f>
        <v>#VALUE!</v>
      </c>
      <c r="CF16" s="50" t="e">
        <f aca="true" t="shared" si="84" ref="CF16:CF27">BA16</f>
        <v>#VALUE!</v>
      </c>
      <c r="CG16" s="50" t="e">
        <f aca="true" t="shared" si="85" ref="CG16:CG27">BB16*2</f>
        <v>#VALUE!</v>
      </c>
      <c r="CH16" s="50" t="e">
        <f aca="true" t="shared" si="86" ref="CH16:CH27">BC16</f>
        <v>#VALUE!</v>
      </c>
      <c r="CI16" s="50" t="e">
        <f aca="true" t="shared" si="87" ref="CI16:CI27">BD16*2</f>
        <v>#VALUE!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6"/>
      <c r="D17" s="48">
        <f>IF(Прогнози!K45="","",Прогнози!K45)</f>
      </c>
      <c r="E17" s="58" t="e">
        <f>((VALUE(MID(Прогнози!M45,1,1))))</f>
        <v>#VALUE!</v>
      </c>
      <c r="F17" s="59" t="e">
        <f>((VALUE(MID(Прогнози!M45,2,1))))</f>
        <v>#VALUE!</v>
      </c>
      <c r="G17" s="60" t="e">
        <f>((VALUE(MID(Прогнози!M45,3,1))))</f>
        <v>#VALUE!</v>
      </c>
      <c r="H17" s="59" t="e">
        <f>((VALUE(MID(Прогнози!M45,4,1))))</f>
        <v>#VALUE!</v>
      </c>
      <c r="I17" s="60" t="e">
        <f>((VALUE(MID(Прогнози!M45,5,1))))</f>
        <v>#VALUE!</v>
      </c>
      <c r="J17" s="59" t="e">
        <f>((VALUE(MID(Прогнози!M45,6,1))))</f>
        <v>#VALUE!</v>
      </c>
      <c r="K17" s="60" t="e">
        <f>((VALUE(MID(Прогнози!M45,7,1))))</f>
        <v>#VALUE!</v>
      </c>
      <c r="L17" s="59" t="e">
        <f>((VALUE(MID(Прогнози!M45,8,1))))</f>
        <v>#VALUE!</v>
      </c>
      <c r="M17" s="60" t="e">
        <f>((VALUE(MID(Прогнози!M45,9,1))))</f>
        <v>#VALUE!</v>
      </c>
      <c r="N17" s="59" t="e">
        <f>((VALUE(MID(Прогнози!M45,10,1))))</f>
        <v>#VALUE!</v>
      </c>
      <c r="O17" s="60" t="e">
        <f>((VALUE(MID(Прогнози!M45,11,1))))</f>
        <v>#VALUE!</v>
      </c>
      <c r="P17" s="59" t="e">
        <f>((VALUE(MID(Прогнози!M45,12,1))))</f>
        <v>#VALUE!</v>
      </c>
      <c r="Q17" s="60" t="e">
        <f>((VALUE(MID(Прогнози!M45,13,1))))</f>
        <v>#VALUE!</v>
      </c>
      <c r="R17" s="59" t="e">
        <f>((VALUE(MID(Прогнози!M45,14,1))))</f>
        <v>#VALUE!</v>
      </c>
      <c r="S17" s="60" t="e">
        <f>((VALUE(MID(Прогнози!M45,15,1))))</f>
        <v>#VALUE!</v>
      </c>
      <c r="T17" s="59" t="e">
        <f>((VALUE(MID(Прогнози!M45,16,1))))</f>
        <v>#VALUE!</v>
      </c>
      <c r="U17" s="60" t="e">
        <f>((VALUE(MID(Прогнози!M45,17,1))))</f>
        <v>#VALUE!</v>
      </c>
      <c r="V17" s="59" t="e">
        <f>((VALUE(MID(Прогнози!M45,18,1))))</f>
        <v>#VALUE!</v>
      </c>
      <c r="W17" s="60" t="e">
        <f>((VALUE(MID(Прогнози!M45,19,1))))</f>
        <v>#VALUE!</v>
      </c>
      <c r="X17" s="59" t="e">
        <f>((VALUE(MID(Прогнози!M45,20,1))))</f>
        <v>#VALUE!</v>
      </c>
      <c r="Z17" s="49">
        <f>CV17</f>
        <v>0</v>
      </c>
      <c r="AL17" s="50" t="e">
        <f aca="true" t="shared" si="101" ref="AL17:AL27">IF(AND($E$2=E17,$F$2=F17,$E$2&lt;&gt;"",$F$2&lt;&gt;""),1,0)</f>
        <v>#VALUE!</v>
      </c>
      <c r="AM17" s="50" t="e">
        <f t="shared" si="59"/>
        <v>#VALUE!</v>
      </c>
      <c r="AN17" s="50" t="e">
        <f aca="true" t="shared" si="102" ref="AN17:AN27">IF(AND($G$2=G17,$H$2=H17,$G$2&lt;&gt;"",$H$2&lt;&gt;""),1,0)</f>
        <v>#VALUE!</v>
      </c>
      <c r="AO17" s="50" t="e">
        <f t="shared" si="60"/>
        <v>#VALUE!</v>
      </c>
      <c r="AP17" s="50" t="e">
        <f aca="true" t="shared" si="103" ref="AP17:AP27">IF(AND($I$2=I17,$J$2=J17,$I$2&lt;&gt;"",$J$2&lt;&gt;""),1,0)</f>
        <v>#VALUE!</v>
      </c>
      <c r="AQ17" s="50" t="e">
        <f t="shared" si="61"/>
        <v>#VALUE!</v>
      </c>
      <c r="AR17" s="50" t="e">
        <f aca="true" t="shared" si="104" ref="AR17:AR27">IF(AND($K$2=K17,$L$2=L17,$K$2&lt;&gt;"",$L$2&lt;&gt;""),1,0)</f>
        <v>#VALUE!</v>
      </c>
      <c r="AS17" s="50" t="e">
        <f t="shared" si="62"/>
        <v>#VALUE!</v>
      </c>
      <c r="AT17" s="50" t="e">
        <f aca="true" t="shared" si="105" ref="AT17:AT27">IF(AND($M$2=M17,$N$2=N17,$M$2&lt;&gt;"",$N$2&lt;&gt;""),1,0)</f>
        <v>#VALUE!</v>
      </c>
      <c r="AU17" s="50" t="e">
        <f t="shared" si="63"/>
        <v>#VALUE!</v>
      </c>
      <c r="AV17" s="50" t="e">
        <f aca="true" t="shared" si="106" ref="AV17:AV27">IF(AND($O$2=O17,$P$2=P17,$O$2&lt;&gt;"",$P$2&lt;&gt;""),1,0)</f>
        <v>#VALUE!</v>
      </c>
      <c r="AW17" s="50" t="e">
        <f t="shared" si="64"/>
        <v>#VALUE!</v>
      </c>
      <c r="AX17" s="50" t="e">
        <f aca="true" t="shared" si="107" ref="AX17:AX27">IF(AND($Q$2=Q17,$R$2=R17,$Q$2&lt;&gt;"",$R$2&lt;&gt;""),1,0)</f>
        <v>#VALUE!</v>
      </c>
      <c r="AY17" s="50" t="e">
        <f t="shared" si="65"/>
        <v>#VALUE!</v>
      </c>
      <c r="AZ17" s="50" t="e">
        <f aca="true" t="shared" si="108" ref="AZ17:AZ27">IF(AND($S$2=S17,$T$2=T17,$S$2&lt;&gt;"",$T$2&lt;&gt;""),1,0)</f>
        <v>#VALUE!</v>
      </c>
      <c r="BA17" s="50" t="e">
        <f t="shared" si="66"/>
        <v>#VALUE!</v>
      </c>
      <c r="BB17" s="50" t="e">
        <f aca="true" t="shared" si="109" ref="BB17:BB27">IF(AND($U$2=U17,$V$2=V17,$U$2&lt;&gt;"",$V$2&lt;&gt;""),1,0)</f>
        <v>#VALUE!</v>
      </c>
      <c r="BC17" s="50" t="e">
        <f t="shared" si="67"/>
        <v>#VALUE!</v>
      </c>
      <c r="BD17" s="50" t="e">
        <f aca="true" t="shared" si="110" ref="BD17:BD27">IF(AND($W$2=W17,$X$2=X17,$W$2&lt;&gt;"",$X$2&lt;&gt;""),1,0)</f>
        <v>#VALUE!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 t="e">
        <f t="shared" si="69"/>
        <v>#VALUE!</v>
      </c>
      <c r="BR17" s="50" t="e">
        <f t="shared" si="70"/>
        <v>#VALUE!</v>
      </c>
      <c r="BS17" s="50" t="e">
        <f t="shared" si="71"/>
        <v>#VALUE!</v>
      </c>
      <c r="BT17" s="50" t="e">
        <f t="shared" si="72"/>
        <v>#VALUE!</v>
      </c>
      <c r="BU17" s="50" t="e">
        <f t="shared" si="73"/>
        <v>#VALUE!</v>
      </c>
      <c r="BV17" s="50" t="e">
        <f t="shared" si="74"/>
        <v>#VALUE!</v>
      </c>
      <c r="BW17" s="50" t="e">
        <f t="shared" si="75"/>
        <v>#VALUE!</v>
      </c>
      <c r="BX17" s="50" t="e">
        <f t="shared" si="76"/>
        <v>#VALUE!</v>
      </c>
      <c r="BY17" s="50" t="e">
        <f t="shared" si="77"/>
        <v>#VALUE!</v>
      </c>
      <c r="BZ17" s="50" t="e">
        <f t="shared" si="78"/>
        <v>#VALUE!</v>
      </c>
      <c r="CA17" s="50" t="e">
        <f t="shared" si="79"/>
        <v>#VALUE!</v>
      </c>
      <c r="CB17" s="50" t="e">
        <f t="shared" si="80"/>
        <v>#VALUE!</v>
      </c>
      <c r="CC17" s="50" t="e">
        <f t="shared" si="81"/>
        <v>#VALUE!</v>
      </c>
      <c r="CD17" s="50" t="e">
        <f t="shared" si="82"/>
        <v>#VALUE!</v>
      </c>
      <c r="CE17" s="50" t="e">
        <f t="shared" si="83"/>
        <v>#VALUE!</v>
      </c>
      <c r="CF17" s="50" t="e">
        <f t="shared" si="84"/>
        <v>#VALUE!</v>
      </c>
      <c r="CG17" s="50" t="e">
        <f t="shared" si="85"/>
        <v>#VALUE!</v>
      </c>
      <c r="CH17" s="50" t="e">
        <f t="shared" si="86"/>
        <v>#VALUE!</v>
      </c>
      <c r="CI17" s="50" t="e">
        <f t="shared" si="87"/>
        <v>#VALUE!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6">
        <v>2</v>
      </c>
      <c r="D18" s="47">
        <f>IF(Прогнози!J46="","",Прогнози!J46)</f>
      </c>
      <c r="E18" s="61" t="e">
        <f>((VALUE(MID(Прогнози!L46,1,1))))</f>
        <v>#VALUE!</v>
      </c>
      <c r="F18" s="62" t="e">
        <f>((VALUE(MID(Прогнози!L46,2,1))))</f>
        <v>#VALUE!</v>
      </c>
      <c r="G18" s="63" t="e">
        <f>((VALUE(MID(Прогнози!L46,3,1))))</f>
        <v>#VALUE!</v>
      </c>
      <c r="H18" s="62" t="e">
        <f>((VALUE(MID(Прогнози!L46,4,1))))</f>
        <v>#VALUE!</v>
      </c>
      <c r="I18" s="63" t="e">
        <f>((VALUE(MID(Прогнози!L46,5,1))))</f>
        <v>#VALUE!</v>
      </c>
      <c r="J18" s="62" t="e">
        <f>((VALUE(MID(Прогнози!L46,6,1))))</f>
        <v>#VALUE!</v>
      </c>
      <c r="K18" s="63" t="e">
        <f>((VALUE(MID(Прогнози!L46,7,1))))</f>
        <v>#VALUE!</v>
      </c>
      <c r="L18" s="62" t="e">
        <f>((VALUE(MID(Прогнози!L46,8,1))))</f>
        <v>#VALUE!</v>
      </c>
      <c r="M18" s="63" t="e">
        <f>((VALUE(MID(Прогнози!L46,9,1))))</f>
        <v>#VALUE!</v>
      </c>
      <c r="N18" s="62" t="e">
        <f>((VALUE(MID(Прогнози!L46,10,1))))</f>
        <v>#VALUE!</v>
      </c>
      <c r="O18" s="63" t="e">
        <f>((VALUE(MID(Прогнози!L46,11,1))))</f>
        <v>#VALUE!</v>
      </c>
      <c r="P18" s="62" t="e">
        <f>((VALUE(MID(Прогнози!L46,12,1))))</f>
        <v>#VALUE!</v>
      </c>
      <c r="Q18" s="63" t="e">
        <f>((VALUE(MID(Прогнози!L46,13,1))))</f>
        <v>#VALUE!</v>
      </c>
      <c r="R18" s="62" t="e">
        <f>((VALUE(MID(Прогнози!L46,14,1))))</f>
        <v>#VALUE!</v>
      </c>
      <c r="S18" s="63" t="e">
        <f>((VALUE(MID(Прогнози!L46,15,1))))</f>
        <v>#VALUE!</v>
      </c>
      <c r="T18" s="62" t="e">
        <f>((VALUE(MID(Прогнози!L46,16,1))))</f>
        <v>#VALUE!</v>
      </c>
      <c r="U18" s="63" t="e">
        <f>((VALUE(MID(Прогнози!L46,17,1))))</f>
        <v>#VALUE!</v>
      </c>
      <c r="V18" s="62" t="e">
        <f>((VALUE(MID(Прогнози!L46,18,1))))</f>
        <v>#VALUE!</v>
      </c>
      <c r="W18" s="63" t="e">
        <f>((VALUE(MID(Прогнози!L46,19,1))))</f>
        <v>#VALUE!</v>
      </c>
      <c r="X18" s="62" t="e">
        <f>((VALUE(MID(Прогнози!L46,20,1))))</f>
        <v>#VALUE!</v>
      </c>
      <c r="Z18" s="49">
        <f aca="true" t="shared" si="111" ref="Z18:Z27">CV18</f>
        <v>0</v>
      </c>
      <c r="AL18" s="50" t="e">
        <f t="shared" si="101"/>
        <v>#VALUE!</v>
      </c>
      <c r="AM18" s="50" t="e">
        <f t="shared" si="59"/>
        <v>#VALUE!</v>
      </c>
      <c r="AN18" s="50" t="e">
        <f t="shared" si="102"/>
        <v>#VALUE!</v>
      </c>
      <c r="AO18" s="50" t="e">
        <f t="shared" si="60"/>
        <v>#VALUE!</v>
      </c>
      <c r="AP18" s="50" t="e">
        <f t="shared" si="103"/>
        <v>#VALUE!</v>
      </c>
      <c r="AQ18" s="50" t="e">
        <f t="shared" si="61"/>
        <v>#VALUE!</v>
      </c>
      <c r="AR18" s="50" t="e">
        <f t="shared" si="104"/>
        <v>#VALUE!</v>
      </c>
      <c r="AS18" s="50" t="e">
        <f t="shared" si="62"/>
        <v>#VALUE!</v>
      </c>
      <c r="AT18" s="50" t="e">
        <f t="shared" si="105"/>
        <v>#VALUE!</v>
      </c>
      <c r="AU18" s="50" t="e">
        <f t="shared" si="63"/>
        <v>#VALUE!</v>
      </c>
      <c r="AV18" s="50" t="e">
        <f t="shared" si="106"/>
        <v>#VALUE!</v>
      </c>
      <c r="AW18" s="50" t="e">
        <f t="shared" si="64"/>
        <v>#VALUE!</v>
      </c>
      <c r="AX18" s="50" t="e">
        <f t="shared" si="107"/>
        <v>#VALUE!</v>
      </c>
      <c r="AY18" s="50" t="e">
        <f t="shared" si="65"/>
        <v>#VALUE!</v>
      </c>
      <c r="AZ18" s="50" t="e">
        <f t="shared" si="108"/>
        <v>#VALUE!</v>
      </c>
      <c r="BA18" s="50" t="e">
        <f t="shared" si="66"/>
        <v>#VALUE!</v>
      </c>
      <c r="BB18" s="50" t="e">
        <f t="shared" si="109"/>
        <v>#VALUE!</v>
      </c>
      <c r="BC18" s="50" t="e">
        <f t="shared" si="67"/>
        <v>#VALUE!</v>
      </c>
      <c r="BD18" s="50" t="e">
        <f t="shared" si="110"/>
        <v>#VALUE!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 t="e">
        <f t="shared" si="69"/>
        <v>#VALUE!</v>
      </c>
      <c r="BR18" s="50" t="e">
        <f t="shared" si="70"/>
        <v>#VALUE!</v>
      </c>
      <c r="BS18" s="50" t="e">
        <f t="shared" si="71"/>
        <v>#VALUE!</v>
      </c>
      <c r="BT18" s="50" t="e">
        <f t="shared" si="72"/>
        <v>#VALUE!</v>
      </c>
      <c r="BU18" s="50" t="e">
        <f t="shared" si="73"/>
        <v>#VALUE!</v>
      </c>
      <c r="BV18" s="50" t="e">
        <f t="shared" si="74"/>
        <v>#VALUE!</v>
      </c>
      <c r="BW18" s="50" t="e">
        <f t="shared" si="75"/>
        <v>#VALUE!</v>
      </c>
      <c r="BX18" s="50" t="e">
        <f t="shared" si="76"/>
        <v>#VALUE!</v>
      </c>
      <c r="BY18" s="50" t="e">
        <f t="shared" si="77"/>
        <v>#VALUE!</v>
      </c>
      <c r="BZ18" s="50" t="e">
        <f t="shared" si="78"/>
        <v>#VALUE!</v>
      </c>
      <c r="CA18" s="50" t="e">
        <f t="shared" si="79"/>
        <v>#VALUE!</v>
      </c>
      <c r="CB18" s="50" t="e">
        <f t="shared" si="80"/>
        <v>#VALUE!</v>
      </c>
      <c r="CC18" s="50" t="e">
        <f t="shared" si="81"/>
        <v>#VALUE!</v>
      </c>
      <c r="CD18" s="50" t="e">
        <f t="shared" si="82"/>
        <v>#VALUE!</v>
      </c>
      <c r="CE18" s="50" t="e">
        <f t="shared" si="83"/>
        <v>#VALUE!</v>
      </c>
      <c r="CF18" s="50" t="e">
        <f t="shared" si="84"/>
        <v>#VALUE!</v>
      </c>
      <c r="CG18" s="50" t="e">
        <f t="shared" si="85"/>
        <v>#VALUE!</v>
      </c>
      <c r="CH18" s="50" t="e">
        <f t="shared" si="86"/>
        <v>#VALUE!</v>
      </c>
      <c r="CI18" s="50" t="e">
        <f t="shared" si="87"/>
        <v>#VALUE!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6"/>
      <c r="D19" s="48">
        <f>IF(Прогнози!K47="","",Прогнози!K47)</f>
      </c>
      <c r="E19" s="58" t="e">
        <f>((VALUE(MID(Прогнози!M47,1,1))))</f>
        <v>#VALUE!</v>
      </c>
      <c r="F19" s="59" t="e">
        <f>((VALUE(MID(Прогнози!M47,2,1))))</f>
        <v>#VALUE!</v>
      </c>
      <c r="G19" s="60" t="e">
        <f>((VALUE(MID(Прогнози!M47,3,1))))</f>
        <v>#VALUE!</v>
      </c>
      <c r="H19" s="59" t="e">
        <f>((VALUE(MID(Прогнози!M47,4,1))))</f>
        <v>#VALUE!</v>
      </c>
      <c r="I19" s="60" t="e">
        <f>((VALUE(MID(Прогнози!M47,5,1))))</f>
        <v>#VALUE!</v>
      </c>
      <c r="J19" s="59" t="e">
        <f>((VALUE(MID(Прогнози!M47,6,1))))</f>
        <v>#VALUE!</v>
      </c>
      <c r="K19" s="60" t="e">
        <f>((VALUE(MID(Прогнози!M47,7,1))))</f>
        <v>#VALUE!</v>
      </c>
      <c r="L19" s="59" t="e">
        <f>((VALUE(MID(Прогнози!M47,8,1))))</f>
        <v>#VALUE!</v>
      </c>
      <c r="M19" s="60" t="e">
        <f>((VALUE(MID(Прогнози!M47,9,1))))</f>
        <v>#VALUE!</v>
      </c>
      <c r="N19" s="59" t="e">
        <f>((VALUE(MID(Прогнози!M47,10,1))))</f>
        <v>#VALUE!</v>
      </c>
      <c r="O19" s="60" t="e">
        <f>((VALUE(MID(Прогнози!M47,11,1))))</f>
        <v>#VALUE!</v>
      </c>
      <c r="P19" s="59" t="e">
        <f>((VALUE(MID(Прогнози!M47,12,1))))</f>
        <v>#VALUE!</v>
      </c>
      <c r="Q19" s="60" t="e">
        <f>((VALUE(MID(Прогнози!M47,13,1))))</f>
        <v>#VALUE!</v>
      </c>
      <c r="R19" s="59" t="e">
        <f>((VALUE(MID(Прогнози!M47,14,1))))</f>
        <v>#VALUE!</v>
      </c>
      <c r="S19" s="60" t="e">
        <f>((VALUE(MID(Прогнози!M47,15,1))))</f>
        <v>#VALUE!</v>
      </c>
      <c r="T19" s="59" t="e">
        <f>((VALUE(MID(Прогнози!M47,16,1))))</f>
        <v>#VALUE!</v>
      </c>
      <c r="U19" s="60" t="e">
        <f>((VALUE(MID(Прогнози!M47,17,1))))</f>
        <v>#VALUE!</v>
      </c>
      <c r="V19" s="59" t="e">
        <f>((VALUE(MID(Прогнози!M47,18,1))))</f>
        <v>#VALUE!</v>
      </c>
      <c r="W19" s="60" t="e">
        <f>((VALUE(MID(Прогнози!M47,19,1))))</f>
        <v>#VALUE!</v>
      </c>
      <c r="X19" s="59" t="e">
        <f>((VALUE(MID(Прогнози!M47,20,1))))</f>
        <v>#VALUE!</v>
      </c>
      <c r="Z19" s="49">
        <f t="shared" si="111"/>
        <v>0</v>
      </c>
      <c r="AL19" s="50" t="e">
        <f t="shared" si="101"/>
        <v>#VALUE!</v>
      </c>
      <c r="AM19" s="50" t="e">
        <f t="shared" si="59"/>
        <v>#VALUE!</v>
      </c>
      <c r="AN19" s="50" t="e">
        <f t="shared" si="102"/>
        <v>#VALUE!</v>
      </c>
      <c r="AO19" s="50" t="e">
        <f t="shared" si="60"/>
        <v>#VALUE!</v>
      </c>
      <c r="AP19" s="50" t="e">
        <f t="shared" si="103"/>
        <v>#VALUE!</v>
      </c>
      <c r="AQ19" s="50" t="e">
        <f t="shared" si="61"/>
        <v>#VALUE!</v>
      </c>
      <c r="AR19" s="50" t="e">
        <f t="shared" si="104"/>
        <v>#VALUE!</v>
      </c>
      <c r="AS19" s="50" t="e">
        <f t="shared" si="62"/>
        <v>#VALUE!</v>
      </c>
      <c r="AT19" s="50" t="e">
        <f t="shared" si="105"/>
        <v>#VALUE!</v>
      </c>
      <c r="AU19" s="50" t="e">
        <f t="shared" si="63"/>
        <v>#VALUE!</v>
      </c>
      <c r="AV19" s="50" t="e">
        <f t="shared" si="106"/>
        <v>#VALUE!</v>
      </c>
      <c r="AW19" s="50" t="e">
        <f t="shared" si="64"/>
        <v>#VALUE!</v>
      </c>
      <c r="AX19" s="50" t="e">
        <f t="shared" si="107"/>
        <v>#VALUE!</v>
      </c>
      <c r="AY19" s="50" t="e">
        <f t="shared" si="65"/>
        <v>#VALUE!</v>
      </c>
      <c r="AZ19" s="50" t="e">
        <f t="shared" si="108"/>
        <v>#VALUE!</v>
      </c>
      <c r="BA19" s="50" t="e">
        <f t="shared" si="66"/>
        <v>#VALUE!</v>
      </c>
      <c r="BB19" s="50" t="e">
        <f t="shared" si="109"/>
        <v>#VALUE!</v>
      </c>
      <c r="BC19" s="50" t="e">
        <f t="shared" si="67"/>
        <v>#VALUE!</v>
      </c>
      <c r="BD19" s="50" t="e">
        <f t="shared" si="110"/>
        <v>#VALUE!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 t="e">
        <f t="shared" si="69"/>
        <v>#VALUE!</v>
      </c>
      <c r="BR19" s="50" t="e">
        <f t="shared" si="70"/>
        <v>#VALUE!</v>
      </c>
      <c r="BS19" s="50" t="e">
        <f t="shared" si="71"/>
        <v>#VALUE!</v>
      </c>
      <c r="BT19" s="50" t="e">
        <f t="shared" si="72"/>
        <v>#VALUE!</v>
      </c>
      <c r="BU19" s="50" t="e">
        <f t="shared" si="73"/>
        <v>#VALUE!</v>
      </c>
      <c r="BV19" s="50" t="e">
        <f t="shared" si="74"/>
        <v>#VALUE!</v>
      </c>
      <c r="BW19" s="50" t="e">
        <f t="shared" si="75"/>
        <v>#VALUE!</v>
      </c>
      <c r="BX19" s="50" t="e">
        <f t="shared" si="76"/>
        <v>#VALUE!</v>
      </c>
      <c r="BY19" s="50" t="e">
        <f t="shared" si="77"/>
        <v>#VALUE!</v>
      </c>
      <c r="BZ19" s="50" t="e">
        <f t="shared" si="78"/>
        <v>#VALUE!</v>
      </c>
      <c r="CA19" s="50" t="e">
        <f t="shared" si="79"/>
        <v>#VALUE!</v>
      </c>
      <c r="CB19" s="50" t="e">
        <f t="shared" si="80"/>
        <v>#VALUE!</v>
      </c>
      <c r="CC19" s="50" t="e">
        <f t="shared" si="81"/>
        <v>#VALUE!</v>
      </c>
      <c r="CD19" s="50" t="e">
        <f t="shared" si="82"/>
        <v>#VALUE!</v>
      </c>
      <c r="CE19" s="50" t="e">
        <f t="shared" si="83"/>
        <v>#VALUE!</v>
      </c>
      <c r="CF19" s="50" t="e">
        <f t="shared" si="84"/>
        <v>#VALUE!</v>
      </c>
      <c r="CG19" s="50" t="e">
        <f t="shared" si="85"/>
        <v>#VALUE!</v>
      </c>
      <c r="CH19" s="50" t="e">
        <f t="shared" si="86"/>
        <v>#VALUE!</v>
      </c>
      <c r="CI19" s="50" t="e">
        <f t="shared" si="87"/>
        <v>#VALUE!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6">
        <v>3</v>
      </c>
      <c r="D20" s="47">
        <f>IF(Прогнози!J48="","",Прогнози!J48)</f>
      </c>
      <c r="E20" s="61" t="e">
        <f>((VALUE(MID(Прогнози!L48,1,1))))</f>
        <v>#VALUE!</v>
      </c>
      <c r="F20" s="62" t="e">
        <f>((VALUE(MID(Прогнози!L48,2,1))))</f>
        <v>#VALUE!</v>
      </c>
      <c r="G20" s="63" t="e">
        <f>((VALUE(MID(Прогнози!L48,3,1))))</f>
        <v>#VALUE!</v>
      </c>
      <c r="H20" s="62" t="e">
        <f>((VALUE(MID(Прогнози!L48,4,1))))</f>
        <v>#VALUE!</v>
      </c>
      <c r="I20" s="63" t="e">
        <f>((VALUE(MID(Прогнози!L48,5,1))))</f>
        <v>#VALUE!</v>
      </c>
      <c r="J20" s="62" t="e">
        <f>((VALUE(MID(Прогнози!L48,6,1))))</f>
        <v>#VALUE!</v>
      </c>
      <c r="K20" s="63" t="e">
        <f>((VALUE(MID(Прогнози!L48,7,1))))</f>
        <v>#VALUE!</v>
      </c>
      <c r="L20" s="62" t="e">
        <f>((VALUE(MID(Прогнози!L48,8,1))))</f>
        <v>#VALUE!</v>
      </c>
      <c r="M20" s="63" t="e">
        <f>((VALUE(MID(Прогнози!L48,9,1))))</f>
        <v>#VALUE!</v>
      </c>
      <c r="N20" s="62" t="e">
        <f>((VALUE(MID(Прогнози!L48,10,1))))</f>
        <v>#VALUE!</v>
      </c>
      <c r="O20" s="63" t="e">
        <f>((VALUE(MID(Прогнози!L48,11,1))))</f>
        <v>#VALUE!</v>
      </c>
      <c r="P20" s="62" t="e">
        <f>((VALUE(MID(Прогнози!L48,12,1))))</f>
        <v>#VALUE!</v>
      </c>
      <c r="Q20" s="63" t="e">
        <f>((VALUE(MID(Прогнози!L48,13,1))))</f>
        <v>#VALUE!</v>
      </c>
      <c r="R20" s="62" t="e">
        <f>((VALUE(MID(Прогнози!L48,14,1))))</f>
        <v>#VALUE!</v>
      </c>
      <c r="S20" s="63" t="e">
        <f>((VALUE(MID(Прогнози!L48,15,1))))</f>
        <v>#VALUE!</v>
      </c>
      <c r="T20" s="62" t="e">
        <f>((VALUE(MID(Прогнози!L48,16,1))))</f>
        <v>#VALUE!</v>
      </c>
      <c r="U20" s="63" t="e">
        <f>((VALUE(MID(Прогнози!L48,17,1))))</f>
        <v>#VALUE!</v>
      </c>
      <c r="V20" s="62" t="e">
        <f>((VALUE(MID(Прогнози!L48,18,1))))</f>
        <v>#VALUE!</v>
      </c>
      <c r="W20" s="63" t="e">
        <f>((VALUE(MID(Прогнози!L48,19,1))))</f>
        <v>#VALUE!</v>
      </c>
      <c r="X20" s="62" t="e">
        <f>((VALUE(MID(Прогнози!L48,20,1))))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6"/>
      <c r="D21" s="48">
        <f>IF(Прогнози!K49="","",Прогнози!K49)</f>
      </c>
      <c r="E21" s="58" t="e">
        <f>((VALUE(MID(Прогнози!M49,1,1))))</f>
        <v>#VALUE!</v>
      </c>
      <c r="F21" s="59" t="e">
        <f>((VALUE(MID(Прогнози!M49,2,1))))</f>
        <v>#VALUE!</v>
      </c>
      <c r="G21" s="60" t="e">
        <f>((VALUE(MID(Прогнози!M49,3,1))))</f>
        <v>#VALUE!</v>
      </c>
      <c r="H21" s="59" t="e">
        <f>((VALUE(MID(Прогнози!M49,4,1))))</f>
        <v>#VALUE!</v>
      </c>
      <c r="I21" s="60" t="e">
        <f>((VALUE(MID(Прогнози!M49,5,1))))</f>
        <v>#VALUE!</v>
      </c>
      <c r="J21" s="59" t="e">
        <f>((VALUE(MID(Прогнози!M49,6,1))))</f>
        <v>#VALUE!</v>
      </c>
      <c r="K21" s="60" t="e">
        <f>((VALUE(MID(Прогнози!M49,7,1))))</f>
        <v>#VALUE!</v>
      </c>
      <c r="L21" s="59" t="e">
        <f>((VALUE(MID(Прогнози!M49,8,1))))</f>
        <v>#VALUE!</v>
      </c>
      <c r="M21" s="60" t="e">
        <f>((VALUE(MID(Прогнози!M49,9,1))))</f>
        <v>#VALUE!</v>
      </c>
      <c r="N21" s="59" t="e">
        <f>((VALUE(MID(Прогнози!M49,10,1))))</f>
        <v>#VALUE!</v>
      </c>
      <c r="O21" s="60" t="e">
        <f>((VALUE(MID(Прогнози!M49,11,1))))</f>
        <v>#VALUE!</v>
      </c>
      <c r="P21" s="59" t="e">
        <f>((VALUE(MID(Прогнози!M49,12,1))))</f>
        <v>#VALUE!</v>
      </c>
      <c r="Q21" s="60" t="e">
        <f>((VALUE(MID(Прогнози!M49,13,1))))</f>
        <v>#VALUE!</v>
      </c>
      <c r="R21" s="59" t="e">
        <f>((VALUE(MID(Прогнози!M49,14,1))))</f>
        <v>#VALUE!</v>
      </c>
      <c r="S21" s="60" t="e">
        <f>((VALUE(MID(Прогнози!M49,15,1))))</f>
        <v>#VALUE!</v>
      </c>
      <c r="T21" s="59" t="e">
        <f>((VALUE(MID(Прогнози!M49,16,1))))</f>
        <v>#VALUE!</v>
      </c>
      <c r="U21" s="60" t="e">
        <f>((VALUE(MID(Прогнози!M49,17,1))))</f>
        <v>#VALUE!</v>
      </c>
      <c r="V21" s="59" t="e">
        <f>((VALUE(MID(Прогнози!M49,18,1))))</f>
        <v>#VALUE!</v>
      </c>
      <c r="W21" s="60" t="e">
        <f>((VALUE(MID(Прогнози!M49,19,1))))</f>
        <v>#VALUE!</v>
      </c>
      <c r="X21" s="59" t="e">
        <f>((VALUE(MID(Прогнози!M49,20,1))))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6">
        <v>4</v>
      </c>
      <c r="D22" s="47">
        <f>IF(Прогнози!J50="","",Прогнози!J50)</f>
      </c>
      <c r="E22" s="61" t="e">
        <f>((VALUE(MID(Прогнози!L50,1,1))))</f>
        <v>#VALUE!</v>
      </c>
      <c r="F22" s="62" t="e">
        <f>((VALUE(MID(Прогнози!L50,2,1))))</f>
        <v>#VALUE!</v>
      </c>
      <c r="G22" s="63" t="e">
        <f>((VALUE(MID(Прогнози!L50,3,1))))</f>
        <v>#VALUE!</v>
      </c>
      <c r="H22" s="62" t="e">
        <f>((VALUE(MID(Прогнози!L50,4,1))))</f>
        <v>#VALUE!</v>
      </c>
      <c r="I22" s="63" t="e">
        <f>((VALUE(MID(Прогнози!L50,5,1))))</f>
        <v>#VALUE!</v>
      </c>
      <c r="J22" s="62" t="e">
        <f>((VALUE(MID(Прогнози!L50,6,1))))</f>
        <v>#VALUE!</v>
      </c>
      <c r="K22" s="63" t="e">
        <f>((VALUE(MID(Прогнози!L50,7,1))))</f>
        <v>#VALUE!</v>
      </c>
      <c r="L22" s="62" t="e">
        <f>((VALUE(MID(Прогнози!L50,8,1))))</f>
        <v>#VALUE!</v>
      </c>
      <c r="M22" s="63" t="e">
        <f>((VALUE(MID(Прогнози!L50,9,1))))</f>
        <v>#VALUE!</v>
      </c>
      <c r="N22" s="62" t="e">
        <f>((VALUE(MID(Прогнози!L50,10,1))))</f>
        <v>#VALUE!</v>
      </c>
      <c r="O22" s="63" t="e">
        <f>((VALUE(MID(Прогнози!L50,11,1))))</f>
        <v>#VALUE!</v>
      </c>
      <c r="P22" s="62" t="e">
        <f>((VALUE(MID(Прогнози!L50,12,1))))</f>
        <v>#VALUE!</v>
      </c>
      <c r="Q22" s="63" t="e">
        <f>((VALUE(MID(Прогнози!L50,13,1))))</f>
        <v>#VALUE!</v>
      </c>
      <c r="R22" s="62" t="e">
        <f>((VALUE(MID(Прогнози!L50,14,1))))</f>
        <v>#VALUE!</v>
      </c>
      <c r="S22" s="63" t="e">
        <f>((VALUE(MID(Прогнози!L50,15,1))))</f>
        <v>#VALUE!</v>
      </c>
      <c r="T22" s="62" t="e">
        <f>((VALUE(MID(Прогнози!L50,16,1))))</f>
        <v>#VALUE!</v>
      </c>
      <c r="U22" s="63" t="e">
        <f>((VALUE(MID(Прогнози!L50,17,1))))</f>
        <v>#VALUE!</v>
      </c>
      <c r="V22" s="62" t="e">
        <f>((VALUE(MID(Прогнози!L50,18,1))))</f>
        <v>#VALUE!</v>
      </c>
      <c r="W22" s="63" t="e">
        <f>((VALUE(MID(Прогнози!L50,19,1))))</f>
        <v>#VALUE!</v>
      </c>
      <c r="X22" s="62" t="e">
        <f>((VALUE(MID(Прогнози!L50,20,1))))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6"/>
      <c r="D23" s="48">
        <f>IF(Прогнози!K51="","",Прогнози!K51)</f>
      </c>
      <c r="E23" s="58" t="e">
        <f>((VALUE(MID(Прогнози!M51,1,1))))</f>
        <v>#VALUE!</v>
      </c>
      <c r="F23" s="59" t="e">
        <f>((VALUE(MID(Прогнози!M51,2,1))))</f>
        <v>#VALUE!</v>
      </c>
      <c r="G23" s="60" t="e">
        <f>((VALUE(MID(Прогнози!M51,3,1))))</f>
        <v>#VALUE!</v>
      </c>
      <c r="H23" s="59" t="e">
        <f>((VALUE(MID(Прогнози!M51,4,1))))</f>
        <v>#VALUE!</v>
      </c>
      <c r="I23" s="60" t="e">
        <f>((VALUE(MID(Прогнози!M51,5,1))))</f>
        <v>#VALUE!</v>
      </c>
      <c r="J23" s="59" t="e">
        <f>((VALUE(MID(Прогнози!M51,6,1))))</f>
        <v>#VALUE!</v>
      </c>
      <c r="K23" s="60" t="e">
        <f>((VALUE(MID(Прогнози!M51,7,1))))</f>
        <v>#VALUE!</v>
      </c>
      <c r="L23" s="59" t="e">
        <f>((VALUE(MID(Прогнози!M51,8,1))))</f>
        <v>#VALUE!</v>
      </c>
      <c r="M23" s="60" t="e">
        <f>((VALUE(MID(Прогнози!M51,9,1))))</f>
        <v>#VALUE!</v>
      </c>
      <c r="N23" s="59" t="e">
        <f>((VALUE(MID(Прогнози!M51,10,1))))</f>
        <v>#VALUE!</v>
      </c>
      <c r="O23" s="60" t="e">
        <f>((VALUE(MID(Прогнози!M51,11,1))))</f>
        <v>#VALUE!</v>
      </c>
      <c r="P23" s="59" t="e">
        <f>((VALUE(MID(Прогнози!M51,12,1))))</f>
        <v>#VALUE!</v>
      </c>
      <c r="Q23" s="60" t="e">
        <f>((VALUE(MID(Прогнози!M51,13,1))))</f>
        <v>#VALUE!</v>
      </c>
      <c r="R23" s="59" t="e">
        <f>((VALUE(MID(Прогнози!M51,14,1))))</f>
        <v>#VALUE!</v>
      </c>
      <c r="S23" s="60" t="e">
        <f>((VALUE(MID(Прогнози!M51,15,1))))</f>
        <v>#VALUE!</v>
      </c>
      <c r="T23" s="59" t="e">
        <f>((VALUE(MID(Прогнози!M51,16,1))))</f>
        <v>#VALUE!</v>
      </c>
      <c r="U23" s="60" t="e">
        <f>((VALUE(MID(Прогнози!M51,17,1))))</f>
        <v>#VALUE!</v>
      </c>
      <c r="V23" s="59" t="e">
        <f>((VALUE(MID(Прогнози!M51,18,1))))</f>
        <v>#VALUE!</v>
      </c>
      <c r="W23" s="60" t="e">
        <f>((VALUE(MID(Прогнози!M51,19,1))))</f>
        <v>#VALUE!</v>
      </c>
      <c r="X23" s="59" t="e">
        <f>((VALUE(MID(Прогнози!M51,20,1))))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6">
        <v>5</v>
      </c>
      <c r="D24" s="47">
        <f>IF(Прогнози!J52="","",Прогнози!J52)</f>
      </c>
      <c r="E24" s="61" t="e">
        <f>((VALUE(MID(Прогнози!L52,1,1))))</f>
        <v>#VALUE!</v>
      </c>
      <c r="F24" s="62" t="e">
        <f>((VALUE(MID(Прогнози!L52,2,1))))</f>
        <v>#VALUE!</v>
      </c>
      <c r="G24" s="63" t="e">
        <f>((VALUE(MID(Прогнози!L52,3,1))))</f>
        <v>#VALUE!</v>
      </c>
      <c r="H24" s="62" t="e">
        <f>((VALUE(MID(Прогнози!L52,4,1))))</f>
        <v>#VALUE!</v>
      </c>
      <c r="I24" s="63" t="e">
        <f>((VALUE(MID(Прогнози!L52,5,1))))</f>
        <v>#VALUE!</v>
      </c>
      <c r="J24" s="62" t="e">
        <f>((VALUE(MID(Прогнози!L52,6,1))))</f>
        <v>#VALUE!</v>
      </c>
      <c r="K24" s="63" t="e">
        <f>((VALUE(MID(Прогнози!L52,7,1))))</f>
        <v>#VALUE!</v>
      </c>
      <c r="L24" s="62" t="e">
        <f>((VALUE(MID(Прогнози!L52,8,1))))</f>
        <v>#VALUE!</v>
      </c>
      <c r="M24" s="63" t="e">
        <f>((VALUE(MID(Прогнози!L52,9,1))))</f>
        <v>#VALUE!</v>
      </c>
      <c r="N24" s="62" t="e">
        <f>((VALUE(MID(Прогнози!L52,10,1))))</f>
        <v>#VALUE!</v>
      </c>
      <c r="O24" s="63" t="e">
        <f>((VALUE(MID(Прогнози!L52,11,1))))</f>
        <v>#VALUE!</v>
      </c>
      <c r="P24" s="62" t="e">
        <f>((VALUE(MID(Прогнози!L52,12,1))))</f>
        <v>#VALUE!</v>
      </c>
      <c r="Q24" s="63" t="e">
        <f>((VALUE(MID(Прогнози!L52,13,1))))</f>
        <v>#VALUE!</v>
      </c>
      <c r="R24" s="62" t="e">
        <f>((VALUE(MID(Прогнози!L52,14,1))))</f>
        <v>#VALUE!</v>
      </c>
      <c r="S24" s="63" t="e">
        <f>((VALUE(MID(Прогнози!L52,15,1))))</f>
        <v>#VALUE!</v>
      </c>
      <c r="T24" s="62" t="e">
        <f>((VALUE(MID(Прогнози!L52,16,1))))</f>
        <v>#VALUE!</v>
      </c>
      <c r="U24" s="63" t="e">
        <f>((VALUE(MID(Прогнози!L52,17,1))))</f>
        <v>#VALUE!</v>
      </c>
      <c r="V24" s="62" t="e">
        <f>((VALUE(MID(Прогнози!L52,18,1))))</f>
        <v>#VALUE!</v>
      </c>
      <c r="W24" s="63" t="e">
        <f>((VALUE(MID(Прогнози!L52,19,1))))</f>
        <v>#VALUE!</v>
      </c>
      <c r="X24" s="62" t="e">
        <f>((VALUE(MID(Прогнози!L52,20,1))))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6"/>
      <c r="D25" s="48">
        <f>IF(Прогнози!K53="","",Прогнози!K53)</f>
      </c>
      <c r="E25" s="58" t="e">
        <f>((VALUE(MID(Прогнози!M53,1,1))))</f>
        <v>#VALUE!</v>
      </c>
      <c r="F25" s="59" t="e">
        <f>((VALUE(MID(Прогнози!M53,2,1))))</f>
        <v>#VALUE!</v>
      </c>
      <c r="G25" s="60" t="e">
        <f>((VALUE(MID(Прогнози!M53,3,1))))</f>
        <v>#VALUE!</v>
      </c>
      <c r="H25" s="59" t="e">
        <f>((VALUE(MID(Прогнози!M53,4,1))))</f>
        <v>#VALUE!</v>
      </c>
      <c r="I25" s="60" t="e">
        <f>((VALUE(MID(Прогнози!M53,5,1))))</f>
        <v>#VALUE!</v>
      </c>
      <c r="J25" s="59" t="e">
        <f>((VALUE(MID(Прогнози!M53,6,1))))</f>
        <v>#VALUE!</v>
      </c>
      <c r="K25" s="60" t="e">
        <f>((VALUE(MID(Прогнози!M53,7,1))))</f>
        <v>#VALUE!</v>
      </c>
      <c r="L25" s="59" t="e">
        <f>((VALUE(MID(Прогнози!M53,8,1))))</f>
        <v>#VALUE!</v>
      </c>
      <c r="M25" s="60" t="e">
        <f>((VALUE(MID(Прогнози!M53,9,1))))</f>
        <v>#VALUE!</v>
      </c>
      <c r="N25" s="59" t="e">
        <f>((VALUE(MID(Прогнози!M53,10,1))))</f>
        <v>#VALUE!</v>
      </c>
      <c r="O25" s="60" t="e">
        <f>((VALUE(MID(Прогнози!M53,11,1))))</f>
        <v>#VALUE!</v>
      </c>
      <c r="P25" s="59" t="e">
        <f>((VALUE(MID(Прогнози!M53,12,1))))</f>
        <v>#VALUE!</v>
      </c>
      <c r="Q25" s="60" t="e">
        <f>((VALUE(MID(Прогнози!M53,13,1))))</f>
        <v>#VALUE!</v>
      </c>
      <c r="R25" s="59" t="e">
        <f>((VALUE(MID(Прогнози!M53,14,1))))</f>
        <v>#VALUE!</v>
      </c>
      <c r="S25" s="60" t="e">
        <f>((VALUE(MID(Прогнози!M53,15,1))))</f>
        <v>#VALUE!</v>
      </c>
      <c r="T25" s="59" t="e">
        <f>((VALUE(MID(Прогнози!M53,16,1))))</f>
        <v>#VALUE!</v>
      </c>
      <c r="U25" s="60" t="e">
        <f>((VALUE(MID(Прогнози!M53,17,1))))</f>
        <v>#VALUE!</v>
      </c>
      <c r="V25" s="59" t="e">
        <f>((VALUE(MID(Прогнози!M53,18,1))))</f>
        <v>#VALUE!</v>
      </c>
      <c r="W25" s="60" t="e">
        <f>((VALUE(MID(Прогнози!M53,19,1))))</f>
        <v>#VALUE!</v>
      </c>
      <c r="X25" s="59" t="e">
        <f>((VALUE(MID(Прогнози!M53,20,1))))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6">
        <v>6</v>
      </c>
      <c r="D26" s="47">
        <f>IF(Прогнози!J54="","",Прогнози!J54)</f>
      </c>
      <c r="E26" s="61" t="e">
        <f>((VALUE(MID(Прогнози!L54,1,1))))</f>
        <v>#VALUE!</v>
      </c>
      <c r="F26" s="62" t="e">
        <f>((VALUE(MID(Прогнози!L54,2,1))))</f>
        <v>#VALUE!</v>
      </c>
      <c r="G26" s="63" t="e">
        <f>((VALUE(MID(Прогнози!L54,3,1))))</f>
        <v>#VALUE!</v>
      </c>
      <c r="H26" s="62" t="e">
        <f>((VALUE(MID(Прогнози!L54,4,1))))</f>
        <v>#VALUE!</v>
      </c>
      <c r="I26" s="63" t="e">
        <f>((VALUE(MID(Прогнози!L54,5,1))))</f>
        <v>#VALUE!</v>
      </c>
      <c r="J26" s="62" t="e">
        <f>((VALUE(MID(Прогнози!L54,6,1))))</f>
        <v>#VALUE!</v>
      </c>
      <c r="K26" s="63" t="e">
        <f>((VALUE(MID(Прогнози!L54,7,1))))</f>
        <v>#VALUE!</v>
      </c>
      <c r="L26" s="62" t="e">
        <f>((VALUE(MID(Прогнози!L54,8,1))))</f>
        <v>#VALUE!</v>
      </c>
      <c r="M26" s="63" t="e">
        <f>((VALUE(MID(Прогнози!L54,9,1))))</f>
        <v>#VALUE!</v>
      </c>
      <c r="N26" s="62" t="e">
        <f>((VALUE(MID(Прогнози!L54,10,1))))</f>
        <v>#VALUE!</v>
      </c>
      <c r="O26" s="63" t="e">
        <f>((VALUE(MID(Прогнози!L54,11,1))))</f>
        <v>#VALUE!</v>
      </c>
      <c r="P26" s="62" t="e">
        <f>((VALUE(MID(Прогнози!L54,12,1))))</f>
        <v>#VALUE!</v>
      </c>
      <c r="Q26" s="63" t="e">
        <f>((VALUE(MID(Прогнози!L54,13,1))))</f>
        <v>#VALUE!</v>
      </c>
      <c r="R26" s="62" t="e">
        <f>((VALUE(MID(Прогнози!L54,14,1))))</f>
        <v>#VALUE!</v>
      </c>
      <c r="S26" s="63" t="e">
        <f>((VALUE(MID(Прогнози!L54,15,1))))</f>
        <v>#VALUE!</v>
      </c>
      <c r="T26" s="62" t="e">
        <f>((VALUE(MID(Прогнози!L54,16,1))))</f>
        <v>#VALUE!</v>
      </c>
      <c r="U26" s="63" t="e">
        <f>((VALUE(MID(Прогнози!L54,17,1))))</f>
        <v>#VALUE!</v>
      </c>
      <c r="V26" s="62" t="e">
        <f>((VALUE(MID(Прогнози!L54,18,1))))</f>
        <v>#VALUE!</v>
      </c>
      <c r="W26" s="63" t="e">
        <f>((VALUE(MID(Прогнози!L54,19,1))))</f>
        <v>#VALUE!</v>
      </c>
      <c r="X26" s="62" t="e">
        <f>((VALUE(MID(Прогнози!L54,20,1))))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6"/>
      <c r="D27" s="123">
        <f>IF(Прогнози!K55="","",Прогнози!K55)</f>
      </c>
      <c r="E27" s="58" t="e">
        <f>((VALUE(MID(Прогнози!M55,1,1))))</f>
        <v>#VALUE!</v>
      </c>
      <c r="F27" s="59" t="e">
        <f>((VALUE(MID(Прогнози!M55,2,1))))</f>
        <v>#VALUE!</v>
      </c>
      <c r="G27" s="60" t="e">
        <f>((VALUE(MID(Прогнози!M55,3,1))))</f>
        <v>#VALUE!</v>
      </c>
      <c r="H27" s="59" t="e">
        <f>((VALUE(MID(Прогнози!M55,4,1))))</f>
        <v>#VALUE!</v>
      </c>
      <c r="I27" s="60" t="e">
        <f>((VALUE(MID(Прогнози!M55,5,1))))</f>
        <v>#VALUE!</v>
      </c>
      <c r="J27" s="59" t="e">
        <f>((VALUE(MID(Прогнози!M55,6,1))))</f>
        <v>#VALUE!</v>
      </c>
      <c r="K27" s="60" t="e">
        <f>((VALUE(MID(Прогнози!M55,7,1))))</f>
        <v>#VALUE!</v>
      </c>
      <c r="L27" s="59" t="e">
        <f>((VALUE(MID(Прогнози!M55,8,1))))</f>
        <v>#VALUE!</v>
      </c>
      <c r="M27" s="60" t="e">
        <f>((VALUE(MID(Прогнози!M55,9,1))))</f>
        <v>#VALUE!</v>
      </c>
      <c r="N27" s="59" t="e">
        <f>((VALUE(MID(Прогнози!M55,10,1))))</f>
        <v>#VALUE!</v>
      </c>
      <c r="O27" s="60" t="e">
        <f>((VALUE(MID(Прогнози!M55,11,1))))</f>
        <v>#VALUE!</v>
      </c>
      <c r="P27" s="59" t="e">
        <f>((VALUE(MID(Прогнози!M55,12,1))))</f>
        <v>#VALUE!</v>
      </c>
      <c r="Q27" s="60" t="e">
        <f>((VALUE(MID(Прогнози!M55,13,1))))</f>
        <v>#VALUE!</v>
      </c>
      <c r="R27" s="59" t="e">
        <f>((VALUE(MID(Прогнози!M55,14,1))))</f>
        <v>#VALUE!</v>
      </c>
      <c r="S27" s="60" t="e">
        <f>((VALUE(MID(Прогнози!M55,15,1))))</f>
        <v>#VALUE!</v>
      </c>
      <c r="T27" s="59" t="e">
        <f>((VALUE(MID(Прогнози!M55,16,1))))</f>
        <v>#VALUE!</v>
      </c>
      <c r="U27" s="60" t="e">
        <f>((VALUE(MID(Прогнози!M55,17,1))))</f>
        <v>#VALUE!</v>
      </c>
      <c r="V27" s="59" t="e">
        <f>((VALUE(MID(Прогнози!M55,18,1))))</f>
        <v>#VALUE!</v>
      </c>
      <c r="W27" s="60" t="e">
        <f>((VALUE(MID(Прогнози!M55,19,1))))</f>
        <v>#VALUE!</v>
      </c>
      <c r="X27" s="59" t="e">
        <f>((VALUE(MID(Прогнози!M55,20,1))))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234"/>
  <sheetViews>
    <sheetView zoomScalePageLayoutView="0" workbookViewId="0" topLeftCell="A1">
      <selection activeCell="N6" sqref="N6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8" width="4.28125" style="7" customWidth="1"/>
    <col min="9" max="12" width="2.8515625" style="76" customWidth="1"/>
    <col min="13" max="16" width="9.140625" style="76" customWidth="1"/>
    <col min="17" max="16384" width="9.140625" style="1" customWidth="1"/>
  </cols>
  <sheetData>
    <row r="1" ht="15" customHeight="1">
      <c r="H1" s="177" t="s">
        <v>7</v>
      </c>
    </row>
    <row r="2" ht="15">
      <c r="H2" s="177"/>
    </row>
    <row r="3" spans="6:8" ht="15.75" customHeight="1">
      <c r="F3" s="6" t="s">
        <v>15</v>
      </c>
      <c r="G3" s="6"/>
      <c r="H3" s="177"/>
    </row>
    <row r="4" spans="3:12" ht="15.75">
      <c r="C4" s="1">
        <f aca="true" t="shared" si="0" ref="C4:C67">RANK(F4,$F$4:$F$234)</f>
        <v>1</v>
      </c>
      <c r="D4" s="42" t="s">
        <v>61</v>
      </c>
      <c r="E4" s="42" t="s">
        <v>27</v>
      </c>
      <c r="F4" s="5">
        <f aca="true" t="shared" si="1" ref="F4:F33">SUM(H4:H4)</f>
        <v>0</v>
      </c>
      <c r="H4" s="7">
        <f>SUMIF(I4:L4,"&gt;0",I4:L4)</f>
        <v>0</v>
      </c>
      <c r="I4" s="76" t="e">
        <f>INDEX('01'!$DF$3:$DF$35,MATCH(D4,'01'!$D$3:$D$27,0))</f>
        <v>#N/A</v>
      </c>
      <c r="J4" s="76">
        <f>INDEX('02'!$DF$3:$DF$35,MATCH(D4,'02'!$D$3:$D$35,0))</f>
        <v>0</v>
      </c>
      <c r="K4" s="76" t="e">
        <f>INDEX('03'!$DF$3:$DF$35,MATCH(D4,'03'!$D$3:$D$35,0))</f>
        <v>#N/A</v>
      </c>
      <c r="L4" s="76" t="e">
        <f>INDEX('04'!$DF$3:$DF$35,MATCH(D4,'04'!$D$3:$D$35,0))</f>
        <v>#N/A</v>
      </c>
    </row>
    <row r="5" spans="3:12" ht="15.75">
      <c r="C5" s="1">
        <f t="shared" si="0"/>
        <v>1</v>
      </c>
      <c r="D5" s="42" t="s">
        <v>22</v>
      </c>
      <c r="E5" s="42" t="s">
        <v>27</v>
      </c>
      <c r="F5" s="5">
        <f t="shared" si="1"/>
        <v>0</v>
      </c>
      <c r="H5" s="7">
        <f aca="true" t="shared" si="2" ref="H5:H67">SUMIF(I5:L5,"&gt;0",I5:L5)</f>
        <v>0</v>
      </c>
      <c r="I5" s="76" t="e">
        <f>INDEX('01'!$DF$3:$DF$35,MATCH(D5,'01'!$D$3:$D$27,0))</f>
        <v>#N/A</v>
      </c>
      <c r="J5" s="76">
        <f>INDEX('02'!$DF$3:$DF$35,MATCH(D5,'02'!$D$3:$D$35,0))</f>
        <v>0</v>
      </c>
      <c r="K5" s="76" t="e">
        <f>INDEX('03'!$DF$3:$DF$35,MATCH(D5,'03'!$D$3:$D$35,0))</f>
        <v>#N/A</v>
      </c>
      <c r="L5" s="76" t="e">
        <f>INDEX('04'!$DF$3:$DF$35,MATCH(D5,'04'!$D$3:$D$35,0))</f>
        <v>#N/A</v>
      </c>
    </row>
    <row r="6" spans="3:12" ht="15.75">
      <c r="C6" s="1">
        <f t="shared" si="0"/>
        <v>1</v>
      </c>
      <c r="D6" s="42" t="s">
        <v>62</v>
      </c>
      <c r="E6" s="42" t="s">
        <v>27</v>
      </c>
      <c r="F6" s="5">
        <f t="shared" si="1"/>
        <v>0</v>
      </c>
      <c r="H6" s="7">
        <f t="shared" si="2"/>
        <v>0</v>
      </c>
      <c r="I6" s="76" t="e">
        <f>INDEX('01'!$DF$3:$DF$35,MATCH(D6,'01'!$D$3:$D$27,0))</f>
        <v>#N/A</v>
      </c>
      <c r="J6" s="76">
        <f>INDEX('02'!$DF$3:$DF$35,MATCH(D6,'02'!$D$3:$D$35,0))</f>
        <v>0</v>
      </c>
      <c r="K6" s="76" t="e">
        <f>INDEX('03'!$DF$3:$DF$35,MATCH(D6,'03'!$D$3:$D$35,0))</f>
        <v>#N/A</v>
      </c>
      <c r="L6" s="76" t="e">
        <f>INDEX('04'!$DF$3:$DF$35,MATCH(D6,'04'!$D$3:$D$35,0))</f>
        <v>#N/A</v>
      </c>
    </row>
    <row r="7" spans="3:12" ht="15.75">
      <c r="C7" s="1">
        <f t="shared" si="0"/>
        <v>1</v>
      </c>
      <c r="D7" s="42" t="s">
        <v>63</v>
      </c>
      <c r="E7" s="42" t="s">
        <v>27</v>
      </c>
      <c r="F7" s="5">
        <f t="shared" si="1"/>
        <v>0</v>
      </c>
      <c r="H7" s="7">
        <f t="shared" si="2"/>
        <v>0</v>
      </c>
      <c r="I7" s="76" t="e">
        <f>INDEX('01'!$DF$3:$DF$35,MATCH(D7,'01'!$D$3:$D$27,0))</f>
        <v>#N/A</v>
      </c>
      <c r="J7" s="76">
        <f>INDEX('02'!$DF$3:$DF$35,MATCH(D7,'02'!$D$3:$D$35,0))</f>
        <v>0</v>
      </c>
      <c r="K7" s="76" t="e">
        <f>INDEX('03'!$DF$3:$DF$35,MATCH(D7,'03'!$D$3:$D$35,0))</f>
        <v>#N/A</v>
      </c>
      <c r="L7" s="76" t="e">
        <f>INDEX('04'!$DF$3:$DF$35,MATCH(D7,'04'!$D$3:$D$35,0))</f>
        <v>#N/A</v>
      </c>
    </row>
    <row r="8" spans="3:18" ht="15.75">
      <c r="C8" s="1">
        <f t="shared" si="0"/>
        <v>1</v>
      </c>
      <c r="D8" s="42" t="s">
        <v>64</v>
      </c>
      <c r="E8" s="42" t="s">
        <v>27</v>
      </c>
      <c r="F8" s="5">
        <f t="shared" si="1"/>
        <v>0</v>
      </c>
      <c r="H8" s="7">
        <f t="shared" si="2"/>
        <v>0</v>
      </c>
      <c r="I8" s="76" t="e">
        <f>INDEX('01'!$DF$3:$DF$35,MATCH(D8,'01'!$D$3:$D$27,0))</f>
        <v>#N/A</v>
      </c>
      <c r="J8" s="76">
        <f>INDEX('02'!$DF$3:$DF$35,MATCH(D8,'02'!$D$3:$D$35,0))</f>
        <v>0</v>
      </c>
      <c r="K8" s="76" t="e">
        <f>INDEX('03'!$DF$3:$DF$35,MATCH(D8,'03'!$D$3:$D$35,0))</f>
        <v>#N/A</v>
      </c>
      <c r="L8" s="76" t="e">
        <f>INDEX('04'!$DF$3:$DF$35,MATCH(D8,'04'!$D$3:$D$35,0))</f>
        <v>#N/A</v>
      </c>
      <c r="R8" s="8"/>
    </row>
    <row r="9" spans="3:12" ht="15.75">
      <c r="C9" s="1">
        <f t="shared" si="0"/>
        <v>1</v>
      </c>
      <c r="D9" s="42" t="s">
        <v>20</v>
      </c>
      <c r="E9" s="42" t="s">
        <v>27</v>
      </c>
      <c r="F9" s="5">
        <f t="shared" si="1"/>
        <v>0</v>
      </c>
      <c r="H9" s="7">
        <f t="shared" si="2"/>
        <v>0</v>
      </c>
      <c r="I9" s="76" t="e">
        <f>INDEX('01'!$DF$3:$DF$35,MATCH(D9,'01'!$D$3:$D$27,0))</f>
        <v>#N/A</v>
      </c>
      <c r="J9" s="76">
        <f>INDEX('02'!$DF$3:$DF$35,MATCH(D9,'02'!$D$3:$D$35,0))</f>
        <v>0</v>
      </c>
      <c r="K9" s="76" t="e">
        <f>INDEX('03'!$DF$3:$DF$35,MATCH(D9,'03'!$D$3:$D$35,0))</f>
        <v>#N/A</v>
      </c>
      <c r="L9" s="76" t="e">
        <f>INDEX('04'!$DF$3:$DF$35,MATCH(D9,'04'!$D$3:$D$35,0))</f>
        <v>#N/A</v>
      </c>
    </row>
    <row r="10" spans="3:12" ht="15.75">
      <c r="C10" s="1">
        <f t="shared" si="0"/>
        <v>1</v>
      </c>
      <c r="D10" s="42" t="s">
        <v>65</v>
      </c>
      <c r="E10" s="42" t="s">
        <v>27</v>
      </c>
      <c r="F10" s="5">
        <f t="shared" si="1"/>
        <v>0</v>
      </c>
      <c r="H10" s="7">
        <f t="shared" si="2"/>
        <v>0</v>
      </c>
      <c r="I10" s="76" t="e">
        <f>INDEX('01'!$DF$3:$DF$35,MATCH(D10,'01'!$D$3:$D$27,0))</f>
        <v>#N/A</v>
      </c>
      <c r="J10" s="76">
        <f>INDEX('02'!$DF$3:$DF$35,MATCH(D10,'02'!$D$3:$D$35,0))</f>
        <v>0</v>
      </c>
      <c r="K10" s="76" t="e">
        <f>INDEX('03'!$DF$3:$DF$35,MATCH(D10,'03'!$D$3:$D$35,0))</f>
        <v>#N/A</v>
      </c>
      <c r="L10" s="76" t="e">
        <f>INDEX('04'!$DF$3:$DF$35,MATCH(D10,'04'!$D$3:$D$35,0))</f>
        <v>#N/A</v>
      </c>
    </row>
    <row r="11" spans="3:12" ht="15.75">
      <c r="C11" s="1">
        <f t="shared" si="0"/>
        <v>1</v>
      </c>
      <c r="D11" s="42" t="s">
        <v>66</v>
      </c>
      <c r="E11" s="42" t="s">
        <v>27</v>
      </c>
      <c r="F11" s="5">
        <f t="shared" si="1"/>
        <v>0</v>
      </c>
      <c r="H11" s="7">
        <f t="shared" si="2"/>
        <v>0</v>
      </c>
      <c r="I11" s="76" t="e">
        <f>INDEX('01'!$DF$3:$DF$35,MATCH(D11,'01'!$D$3:$D$27,0))</f>
        <v>#N/A</v>
      </c>
      <c r="J11" s="76">
        <f>INDEX('02'!$DF$3:$DF$35,MATCH(D11,'02'!$D$3:$D$35,0))</f>
        <v>0</v>
      </c>
      <c r="K11" s="76" t="e">
        <f>INDEX('03'!$DF$3:$DF$35,MATCH(D11,'03'!$D$3:$D$35,0))</f>
        <v>#N/A</v>
      </c>
      <c r="L11" s="76" t="e">
        <f>INDEX('04'!$DF$3:$DF$35,MATCH(D11,'04'!$D$3:$D$35,0))</f>
        <v>#N/A</v>
      </c>
    </row>
    <row r="12" spans="3:12" ht="15.75">
      <c r="C12" s="1">
        <f t="shared" si="0"/>
        <v>1</v>
      </c>
      <c r="D12" s="42" t="s">
        <v>67</v>
      </c>
      <c r="E12" s="42" t="s">
        <v>27</v>
      </c>
      <c r="F12" s="5">
        <f t="shared" si="1"/>
        <v>0</v>
      </c>
      <c r="H12" s="7">
        <f t="shared" si="2"/>
        <v>0</v>
      </c>
      <c r="I12" s="76" t="e">
        <f>INDEX('01'!$DF$3:$DF$35,MATCH(D12,'01'!$D$3:$D$27,0))</f>
        <v>#N/A</v>
      </c>
      <c r="J12" s="76">
        <f>INDEX('02'!$DF$3:$DF$35,MATCH(D12,'02'!$D$3:$D$35,0))</f>
        <v>0</v>
      </c>
      <c r="K12" s="76" t="e">
        <f>INDEX('03'!$DF$3:$DF$35,MATCH(D12,'03'!$D$3:$D$35,0))</f>
        <v>#N/A</v>
      </c>
      <c r="L12" s="76" t="e">
        <f>INDEX('04'!$DF$3:$DF$35,MATCH(D12,'04'!$D$3:$D$35,0))</f>
        <v>#N/A</v>
      </c>
    </row>
    <row r="13" spans="3:12" ht="15.75">
      <c r="C13" s="1">
        <f t="shared" si="0"/>
        <v>1</v>
      </c>
      <c r="D13" s="42" t="s">
        <v>21</v>
      </c>
      <c r="E13" s="42" t="s">
        <v>27</v>
      </c>
      <c r="F13" s="5">
        <f t="shared" si="1"/>
        <v>0</v>
      </c>
      <c r="H13" s="7">
        <f t="shared" si="2"/>
        <v>0</v>
      </c>
      <c r="I13" s="76" t="e">
        <f>INDEX('01'!$DF$3:$DF$35,MATCH(D13,'01'!$D$3:$D$27,0))</f>
        <v>#N/A</v>
      </c>
      <c r="J13" s="76">
        <f>INDEX('02'!$DF$3:$DF$35,MATCH(D13,'02'!$D$3:$D$35,0))</f>
        <v>0</v>
      </c>
      <c r="K13" s="76" t="e">
        <f>INDEX('03'!$DF$3:$DF$35,MATCH(D13,'03'!$D$3:$D$35,0))</f>
        <v>#N/A</v>
      </c>
      <c r="L13" s="76" t="e">
        <f>INDEX('04'!$DF$3:$DF$35,MATCH(D13,'04'!$D$3:$D$35,0))</f>
        <v>#N/A</v>
      </c>
    </row>
    <row r="14" spans="3:12" ht="15.75">
      <c r="C14" s="1">
        <f t="shared" si="0"/>
        <v>1</v>
      </c>
      <c r="D14" s="42" t="s">
        <v>68</v>
      </c>
      <c r="E14" s="42" t="s">
        <v>27</v>
      </c>
      <c r="F14" s="5">
        <f t="shared" si="1"/>
        <v>0</v>
      </c>
      <c r="H14" s="7">
        <f t="shared" si="2"/>
        <v>0</v>
      </c>
      <c r="I14" s="76" t="e">
        <f>INDEX('01'!$DF$3:$DF$35,MATCH(D14,'01'!$D$3:$D$27,0))</f>
        <v>#N/A</v>
      </c>
      <c r="J14" s="76" t="e">
        <f>INDEX('02'!$DF$3:$DF$35,MATCH(D14,'02'!$D$3:$D$35,0))</f>
        <v>#N/A</v>
      </c>
      <c r="K14" s="76" t="e">
        <f>INDEX('03'!$DF$3:$DF$35,MATCH(D14,'03'!$D$3:$D$35,0))</f>
        <v>#N/A</v>
      </c>
      <c r="L14" s="76" t="e">
        <f>INDEX('04'!$DF$3:$DF$35,MATCH(D14,'04'!$D$3:$D$35,0))</f>
        <v>#N/A</v>
      </c>
    </row>
    <row r="15" spans="3:12" ht="15.75">
      <c r="C15" s="1">
        <f t="shared" si="0"/>
        <v>1</v>
      </c>
      <c r="D15" s="42" t="s">
        <v>69</v>
      </c>
      <c r="E15" s="42" t="s">
        <v>27</v>
      </c>
      <c r="F15" s="5">
        <f t="shared" si="1"/>
        <v>0</v>
      </c>
      <c r="H15" s="7">
        <f t="shared" si="2"/>
        <v>0</v>
      </c>
      <c r="I15" s="76" t="e">
        <f>INDEX('01'!$DF$3:$DF$35,MATCH(D15,'01'!$D$3:$D$27,0))</f>
        <v>#N/A</v>
      </c>
      <c r="J15" s="76">
        <f>INDEX('02'!$DF$3:$DF$35,MATCH(D15,'02'!$D$3:$D$35,0))</f>
        <v>0</v>
      </c>
      <c r="K15" s="76" t="e">
        <f>INDEX('03'!$DF$3:$DF$35,MATCH(D15,'03'!$D$3:$D$35,0))</f>
        <v>#N/A</v>
      </c>
      <c r="L15" s="76" t="e">
        <f>INDEX('04'!$DF$3:$DF$35,MATCH(D15,'04'!$D$3:$D$35,0))</f>
        <v>#N/A</v>
      </c>
    </row>
    <row r="16" spans="3:12" ht="15.75">
      <c r="C16" s="1">
        <f t="shared" si="0"/>
        <v>1</v>
      </c>
      <c r="D16" s="42" t="s">
        <v>75</v>
      </c>
      <c r="E16" s="42" t="s">
        <v>28</v>
      </c>
      <c r="F16" s="5">
        <f t="shared" si="1"/>
        <v>0</v>
      </c>
      <c r="H16" s="7">
        <f t="shared" si="2"/>
        <v>0</v>
      </c>
      <c r="I16" s="76">
        <f>INDEX('01'!$DF$3:$DF$35,MATCH(D16,'01'!$D$3:$D$27,0))</f>
        <v>0</v>
      </c>
      <c r="J16" s="76" t="e">
        <f>INDEX('02'!$DF$3:$DF$35,MATCH(D16,'02'!$D$3:$D$35,0))</f>
        <v>#N/A</v>
      </c>
      <c r="K16" s="76" t="e">
        <f>INDEX('03'!$DF$3:$DF$35,MATCH(D16,'03'!$D$3:$D$35,0))</f>
        <v>#N/A</v>
      </c>
      <c r="L16" s="76" t="e">
        <f>INDEX('04'!$DF$3:$DF$35,MATCH(D16,'04'!$D$3:$D$35,0))</f>
        <v>#N/A</v>
      </c>
    </row>
    <row r="17" spans="3:12" ht="15.75">
      <c r="C17" s="1">
        <f t="shared" si="0"/>
        <v>1</v>
      </c>
      <c r="D17" s="42" t="s">
        <v>26</v>
      </c>
      <c r="E17" s="42" t="s">
        <v>28</v>
      </c>
      <c r="F17" s="5">
        <f t="shared" si="1"/>
        <v>0</v>
      </c>
      <c r="H17" s="7">
        <f t="shared" si="2"/>
        <v>0</v>
      </c>
      <c r="I17" s="76">
        <f>INDEX('01'!$DF$3:$DF$35,MATCH(D17,'01'!$D$3:$D$27,0))</f>
        <v>0</v>
      </c>
      <c r="J17" s="76" t="e">
        <f>INDEX('02'!$DF$3:$DF$35,MATCH(D17,'02'!$D$3:$D$35,0))</f>
        <v>#N/A</v>
      </c>
      <c r="K17" s="76" t="e">
        <f>INDEX('03'!$DF$3:$DF$35,MATCH(D17,'03'!$D$3:$D$35,0))</f>
        <v>#N/A</v>
      </c>
      <c r="L17" s="76" t="e">
        <f>INDEX('04'!$DF$3:$DF$35,MATCH(D17,'04'!$D$3:$D$35,0))</f>
        <v>#N/A</v>
      </c>
    </row>
    <row r="18" spans="3:12" ht="15.75">
      <c r="C18" s="1">
        <f t="shared" si="0"/>
        <v>1</v>
      </c>
      <c r="D18" s="42" t="s">
        <v>25</v>
      </c>
      <c r="E18" s="42" t="s">
        <v>28</v>
      </c>
      <c r="F18" s="5">
        <f t="shared" si="1"/>
        <v>0</v>
      </c>
      <c r="H18" s="7">
        <f t="shared" si="2"/>
        <v>0</v>
      </c>
      <c r="I18" s="76">
        <f>INDEX('01'!$DF$3:$DF$35,MATCH(D18,'01'!$D$3:$D$27,0))</f>
        <v>0</v>
      </c>
      <c r="J18" s="76" t="e">
        <f>INDEX('02'!$DF$3:$DF$35,MATCH(D18,'02'!$D$3:$D$35,0))</f>
        <v>#N/A</v>
      </c>
      <c r="K18" s="76" t="e">
        <f>INDEX('03'!$DF$3:$DF$35,MATCH(D18,'03'!$D$3:$D$35,0))</f>
        <v>#N/A</v>
      </c>
      <c r="L18" s="76" t="e">
        <f>INDEX('04'!$DF$3:$DF$35,MATCH(D18,'04'!$D$3:$D$35,0))</f>
        <v>#N/A</v>
      </c>
    </row>
    <row r="19" spans="3:12" ht="15.75">
      <c r="C19" s="1">
        <f t="shared" si="0"/>
        <v>1</v>
      </c>
      <c r="D19" s="42" t="s">
        <v>24</v>
      </c>
      <c r="E19" s="42" t="s">
        <v>28</v>
      </c>
      <c r="F19" s="5">
        <f t="shared" si="1"/>
        <v>0</v>
      </c>
      <c r="H19" s="7">
        <f t="shared" si="2"/>
        <v>0</v>
      </c>
      <c r="I19" s="76">
        <f>INDEX('01'!$DF$3:$DF$35,MATCH(D19,'01'!$D$3:$D$27,0))</f>
        <v>0</v>
      </c>
      <c r="J19" s="76" t="e">
        <f>INDEX('02'!$DF$3:$DF$35,MATCH(D19,'02'!$D$3:$D$35,0))</f>
        <v>#N/A</v>
      </c>
      <c r="K19" s="76" t="e">
        <f>INDEX('03'!$DF$3:$DF$35,MATCH(D19,'03'!$D$3:$D$35,0))</f>
        <v>#N/A</v>
      </c>
      <c r="L19" s="76" t="e">
        <f>INDEX('04'!$DF$3:$DF$35,MATCH(D19,'04'!$D$3:$D$35,0))</f>
        <v>#N/A</v>
      </c>
    </row>
    <row r="20" spans="3:12" ht="15.75">
      <c r="C20" s="1">
        <f t="shared" si="0"/>
        <v>1</v>
      </c>
      <c r="D20" s="42" t="s">
        <v>76</v>
      </c>
      <c r="E20" s="42" t="s">
        <v>28</v>
      </c>
      <c r="F20" s="5">
        <f t="shared" si="1"/>
        <v>0</v>
      </c>
      <c r="H20" s="7">
        <f t="shared" si="2"/>
        <v>0</v>
      </c>
      <c r="I20" s="76">
        <f>INDEX('01'!$DF$3:$DF$35,MATCH(D20,'01'!$D$3:$D$27,0))</f>
        <v>0</v>
      </c>
      <c r="J20" s="76" t="e">
        <f>INDEX('02'!$DF$3:$DF$35,MATCH(D20,'02'!$D$3:$D$35,0))</f>
        <v>#N/A</v>
      </c>
      <c r="K20" s="76" t="e">
        <f>INDEX('03'!$DF$3:$DF$35,MATCH(D20,'03'!$D$3:$D$35,0))</f>
        <v>#N/A</v>
      </c>
      <c r="L20" s="76" t="e">
        <f>INDEX('04'!$DF$3:$DF$35,MATCH(D20,'04'!$D$3:$D$35,0))</f>
        <v>#N/A</v>
      </c>
    </row>
    <row r="21" spans="3:12" ht="15.75">
      <c r="C21" s="1">
        <f t="shared" si="0"/>
        <v>1</v>
      </c>
      <c r="D21" s="42" t="s">
        <v>23</v>
      </c>
      <c r="E21" s="42" t="s">
        <v>28</v>
      </c>
      <c r="F21" s="5">
        <f t="shared" si="1"/>
        <v>0</v>
      </c>
      <c r="H21" s="7">
        <f t="shared" si="2"/>
        <v>0</v>
      </c>
      <c r="I21" s="76">
        <f>INDEX('01'!$DF$3:$DF$35,MATCH(D21,'01'!$D$3:$D$27,0))</f>
        <v>0</v>
      </c>
      <c r="J21" s="76" t="e">
        <f>INDEX('02'!$DF$3:$DF$35,MATCH(D21,'02'!$D$3:$D$35,0))</f>
        <v>#N/A</v>
      </c>
      <c r="K21" s="76" t="e">
        <f>INDEX('03'!$DF$3:$DF$35,MATCH(D21,'03'!$D$3:$D$35,0))</f>
        <v>#N/A</v>
      </c>
      <c r="L21" s="76" t="e">
        <f>INDEX('04'!$DF$3:$DF$35,MATCH(D21,'04'!$D$3:$D$35,0))</f>
        <v>#N/A</v>
      </c>
    </row>
    <row r="22" spans="3:12" ht="15.75">
      <c r="C22" s="1">
        <f t="shared" si="0"/>
        <v>1</v>
      </c>
      <c r="D22" s="42" t="s">
        <v>77</v>
      </c>
      <c r="E22" s="42" t="s">
        <v>28</v>
      </c>
      <c r="F22" s="5">
        <f t="shared" si="1"/>
        <v>0</v>
      </c>
      <c r="H22" s="7">
        <f t="shared" si="2"/>
        <v>0</v>
      </c>
      <c r="I22" s="76">
        <f>INDEX('01'!$DF$3:$DF$35,MATCH(D22,'01'!$D$3:$D$27,0))</f>
        <v>0</v>
      </c>
      <c r="J22" s="76" t="e">
        <f>INDEX('02'!$DF$3:$DF$35,MATCH(D22,'02'!$D$3:$D$35,0))</f>
        <v>#N/A</v>
      </c>
      <c r="K22" s="76" t="e">
        <f>INDEX('03'!$DF$3:$DF$35,MATCH(D22,'03'!$D$3:$D$35,0))</f>
        <v>#N/A</v>
      </c>
      <c r="L22" s="76" t="e">
        <f>INDEX('04'!$DF$3:$DF$35,MATCH(D22,'04'!$D$3:$D$35,0))</f>
        <v>#N/A</v>
      </c>
    </row>
    <row r="23" spans="3:12" ht="15.75">
      <c r="C23" s="1">
        <f t="shared" si="0"/>
        <v>1</v>
      </c>
      <c r="D23" s="42" t="s">
        <v>78</v>
      </c>
      <c r="E23" s="42" t="s">
        <v>28</v>
      </c>
      <c r="F23" s="5">
        <f t="shared" si="1"/>
        <v>0</v>
      </c>
      <c r="H23" s="7">
        <f t="shared" si="2"/>
        <v>0</v>
      </c>
      <c r="I23" s="76">
        <f>INDEX('01'!$DF$3:$DF$35,MATCH(D23,'01'!$D$3:$D$27,0))</f>
        <v>0</v>
      </c>
      <c r="J23" s="76" t="e">
        <f>INDEX('02'!$DF$3:$DF$35,MATCH(D23,'02'!$D$3:$D$35,0))</f>
        <v>#N/A</v>
      </c>
      <c r="K23" s="76" t="e">
        <f>INDEX('03'!$DF$3:$DF$35,MATCH(D23,'03'!$D$3:$D$35,0))</f>
        <v>#N/A</v>
      </c>
      <c r="L23" s="76" t="e">
        <f>INDEX('04'!$DF$3:$DF$35,MATCH(D23,'04'!$D$3:$D$35,0))</f>
        <v>#N/A</v>
      </c>
    </row>
    <row r="24" spans="3:12" ht="15.75">
      <c r="C24" s="1">
        <f t="shared" si="0"/>
        <v>1</v>
      </c>
      <c r="D24" s="42" t="s">
        <v>29</v>
      </c>
      <c r="E24" s="42" t="s">
        <v>9</v>
      </c>
      <c r="F24" s="5">
        <f t="shared" si="1"/>
        <v>0</v>
      </c>
      <c r="H24" s="7">
        <f t="shared" si="2"/>
        <v>0</v>
      </c>
      <c r="I24" s="76">
        <f>INDEX('01'!$DF$3:$DF$35,MATCH(D24,'01'!$D$3:$D$27,0))</f>
        <v>0</v>
      </c>
      <c r="J24" s="76" t="e">
        <f>INDEX('02'!$DF$3:$DF$35,MATCH(D24,'02'!$D$3:$D$35,0))</f>
        <v>#N/A</v>
      </c>
      <c r="K24" s="76" t="e">
        <f>INDEX('03'!$DF$3:$DF$35,MATCH(D24,'03'!$D$3:$D$35,0))</f>
        <v>#N/A</v>
      </c>
      <c r="L24" s="76" t="e">
        <f>INDEX('04'!$DF$3:$DF$35,MATCH(D24,'04'!$D$3:$D$35,0))</f>
        <v>#N/A</v>
      </c>
    </row>
    <row r="25" spans="3:12" ht="15.75">
      <c r="C25" s="1">
        <f t="shared" si="0"/>
        <v>1</v>
      </c>
      <c r="D25" s="42" t="s">
        <v>8</v>
      </c>
      <c r="E25" s="42" t="s">
        <v>9</v>
      </c>
      <c r="F25" s="5">
        <f t="shared" si="1"/>
        <v>0</v>
      </c>
      <c r="H25" s="7">
        <f t="shared" si="2"/>
        <v>0</v>
      </c>
      <c r="I25" s="76" t="e">
        <f>INDEX('01'!$DF$3:$DF$35,MATCH(D25,'01'!$D$3:$D$27,0))</f>
        <v>#N/A</v>
      </c>
      <c r="J25" s="76" t="e">
        <f>INDEX('02'!$DF$3:$DF$35,MATCH(D25,'02'!$D$3:$D$35,0))</f>
        <v>#N/A</v>
      </c>
      <c r="K25" s="76" t="e">
        <f>INDEX('03'!$DF$3:$DF$35,MATCH(D25,'03'!$D$3:$D$35,0))</f>
        <v>#N/A</v>
      </c>
      <c r="L25" s="76" t="e">
        <f>INDEX('04'!$DF$3:$DF$35,MATCH(D25,'04'!$D$3:$D$35,0))</f>
        <v>#N/A</v>
      </c>
    </row>
    <row r="26" spans="3:12" ht="15.75">
      <c r="C26" s="1">
        <f t="shared" si="0"/>
        <v>1</v>
      </c>
      <c r="D26" s="42" t="s">
        <v>32</v>
      </c>
      <c r="E26" s="42" t="s">
        <v>9</v>
      </c>
      <c r="F26" s="5">
        <f t="shared" si="1"/>
        <v>0</v>
      </c>
      <c r="H26" s="7">
        <f t="shared" si="2"/>
        <v>0</v>
      </c>
      <c r="I26" s="76">
        <f>INDEX('01'!$DF$3:$DF$35,MATCH(D26,'01'!$D$3:$D$27,0))</f>
        <v>0</v>
      </c>
      <c r="J26" s="76" t="e">
        <f>INDEX('02'!$DF$3:$DF$35,MATCH(D26,'02'!$D$3:$D$35,0))</f>
        <v>#N/A</v>
      </c>
      <c r="K26" s="76" t="e">
        <f>INDEX('03'!$DF$3:$DF$35,MATCH(D26,'03'!$D$3:$D$35,0))</f>
        <v>#N/A</v>
      </c>
      <c r="L26" s="76" t="e">
        <f>INDEX('04'!$DF$3:$DF$35,MATCH(D26,'04'!$D$3:$D$35,0))</f>
        <v>#N/A</v>
      </c>
    </row>
    <row r="27" spans="3:12" ht="15.75">
      <c r="C27" s="1">
        <f t="shared" si="0"/>
        <v>1</v>
      </c>
      <c r="D27" s="42" t="s">
        <v>6</v>
      </c>
      <c r="E27" s="42" t="s">
        <v>9</v>
      </c>
      <c r="F27" s="5">
        <f t="shared" si="1"/>
        <v>0</v>
      </c>
      <c r="H27" s="7">
        <f t="shared" si="2"/>
        <v>0</v>
      </c>
      <c r="I27" s="76">
        <f>INDEX('01'!$DF$3:$DF$35,MATCH(D27,'01'!$D$3:$D$27,0))</f>
        <v>0</v>
      </c>
      <c r="J27" s="76" t="e">
        <f>INDEX('02'!$DF$3:$DF$35,MATCH(D27,'02'!$D$3:$D$35,0))</f>
        <v>#N/A</v>
      </c>
      <c r="K27" s="76" t="e">
        <f>INDEX('03'!$DF$3:$DF$35,MATCH(D27,'03'!$D$3:$D$35,0))</f>
        <v>#N/A</v>
      </c>
      <c r="L27" s="76" t="e">
        <f>INDEX('04'!$DF$3:$DF$35,MATCH(D27,'04'!$D$3:$D$35,0))</f>
        <v>#N/A</v>
      </c>
    </row>
    <row r="28" spans="3:12" ht="15.75">
      <c r="C28" s="1">
        <f t="shared" si="0"/>
        <v>1</v>
      </c>
      <c r="D28" s="42" t="s">
        <v>31</v>
      </c>
      <c r="E28" s="42" t="s">
        <v>9</v>
      </c>
      <c r="F28" s="5">
        <f t="shared" si="1"/>
        <v>0</v>
      </c>
      <c r="H28" s="7">
        <f t="shared" si="2"/>
        <v>0</v>
      </c>
      <c r="I28" s="76" t="e">
        <f>INDEX('01'!$DF$3:$DF$35,MATCH(D28,'01'!$D$3:$D$27,0))</f>
        <v>#N/A</v>
      </c>
      <c r="J28" s="76" t="e">
        <f>INDEX('02'!$DF$3:$DF$35,MATCH(D28,'02'!$D$3:$D$35,0))</f>
        <v>#N/A</v>
      </c>
      <c r="K28" s="76" t="e">
        <f>INDEX('03'!$DF$3:$DF$35,MATCH(D28,'03'!$D$3:$D$35,0))</f>
        <v>#N/A</v>
      </c>
      <c r="L28" s="76" t="e">
        <f>INDEX('04'!$DF$3:$DF$35,MATCH(D28,'04'!$D$3:$D$35,0))</f>
        <v>#N/A</v>
      </c>
    </row>
    <row r="29" spans="3:12" ht="15.75">
      <c r="C29" s="1">
        <f t="shared" si="0"/>
        <v>1</v>
      </c>
      <c r="D29" s="42" t="s">
        <v>30</v>
      </c>
      <c r="E29" s="42" t="s">
        <v>9</v>
      </c>
      <c r="F29" s="5">
        <f t="shared" si="1"/>
        <v>0</v>
      </c>
      <c r="H29" s="7">
        <f t="shared" si="2"/>
        <v>0</v>
      </c>
      <c r="I29" s="76" t="e">
        <f>INDEX('01'!$DF$3:$DF$35,MATCH(D29,'01'!$D$3:$D$27,0))</f>
        <v>#N/A</v>
      </c>
      <c r="J29" s="76" t="e">
        <f>INDEX('02'!$DF$3:$DF$35,MATCH(D29,'02'!$D$3:$D$35,0))</f>
        <v>#N/A</v>
      </c>
      <c r="K29" s="76" t="e">
        <f>INDEX('03'!$DF$3:$DF$35,MATCH(D29,'03'!$D$3:$D$35,0))</f>
        <v>#N/A</v>
      </c>
      <c r="L29" s="76" t="e">
        <f>INDEX('04'!$DF$3:$DF$35,MATCH(D29,'04'!$D$3:$D$35,0))</f>
        <v>#N/A</v>
      </c>
    </row>
    <row r="30" spans="3:12" ht="15.75">
      <c r="C30" s="1">
        <f t="shared" si="0"/>
        <v>1</v>
      </c>
      <c r="D30" s="42" t="s">
        <v>17</v>
      </c>
      <c r="E30" s="42" t="s">
        <v>9</v>
      </c>
      <c r="F30" s="5">
        <f t="shared" si="1"/>
        <v>0</v>
      </c>
      <c r="H30" s="7">
        <f t="shared" si="2"/>
        <v>0</v>
      </c>
      <c r="I30" s="76">
        <f>INDEX('01'!$DF$3:$DF$35,MATCH(D30,'01'!$D$3:$D$27,0))</f>
        <v>0</v>
      </c>
      <c r="J30" s="76" t="e">
        <f>INDEX('02'!$DF$3:$DF$35,MATCH(D30,'02'!$D$3:$D$35,0))</f>
        <v>#N/A</v>
      </c>
      <c r="K30" s="76" t="e">
        <f>INDEX('03'!$DF$3:$DF$35,MATCH(D30,'03'!$D$3:$D$35,0))</f>
        <v>#N/A</v>
      </c>
      <c r="L30" s="76" t="e">
        <f>INDEX('04'!$DF$3:$DF$35,MATCH(D30,'04'!$D$3:$D$35,0))</f>
        <v>#N/A</v>
      </c>
    </row>
    <row r="31" spans="3:12" ht="15.75">
      <c r="C31" s="1">
        <f t="shared" si="0"/>
        <v>1</v>
      </c>
      <c r="D31" s="42" t="s">
        <v>70</v>
      </c>
      <c r="E31" s="42" t="s">
        <v>9</v>
      </c>
      <c r="F31" s="5">
        <f t="shared" si="1"/>
        <v>0</v>
      </c>
      <c r="H31" s="7">
        <f t="shared" si="2"/>
        <v>0</v>
      </c>
      <c r="I31" s="76">
        <f>INDEX('01'!$DF$3:$DF$35,MATCH(D31,'01'!$D$3:$D$27,0))</f>
        <v>0</v>
      </c>
      <c r="J31" s="76" t="e">
        <f>INDEX('02'!$DF$3:$DF$35,MATCH(D31,'02'!$D$3:$D$35,0))</f>
        <v>#N/A</v>
      </c>
      <c r="K31" s="76" t="e">
        <f>INDEX('03'!$DF$3:$DF$35,MATCH(D31,'03'!$D$3:$D$35,0))</f>
        <v>#N/A</v>
      </c>
      <c r="L31" s="76" t="e">
        <f>INDEX('04'!$DF$3:$DF$35,MATCH(D31,'04'!$D$3:$D$35,0))</f>
        <v>#N/A</v>
      </c>
    </row>
    <row r="32" spans="3:12" ht="15.75">
      <c r="C32" s="1">
        <f t="shared" si="0"/>
        <v>1</v>
      </c>
      <c r="D32" s="42" t="s">
        <v>71</v>
      </c>
      <c r="E32" s="42" t="s">
        <v>9</v>
      </c>
      <c r="F32" s="5">
        <f t="shared" si="1"/>
        <v>0</v>
      </c>
      <c r="H32" s="7">
        <f t="shared" si="2"/>
        <v>0</v>
      </c>
      <c r="I32" s="76" t="e">
        <f>INDEX('01'!$DF$3:$DF$35,MATCH(D32,'01'!$D$3:$D$27,0))</f>
        <v>#N/A</v>
      </c>
      <c r="J32" s="76" t="e">
        <f>INDEX('02'!$DF$3:$DF$35,MATCH(D32,'02'!$D$3:$D$35,0))</f>
        <v>#N/A</v>
      </c>
      <c r="K32" s="76" t="e">
        <f>INDEX('03'!$DF$3:$DF$35,MATCH(D32,'03'!$D$3:$D$35,0))</f>
        <v>#N/A</v>
      </c>
      <c r="L32" s="76" t="e">
        <f>INDEX('04'!$DF$3:$DF$35,MATCH(D32,'04'!$D$3:$D$35,0))</f>
        <v>#N/A</v>
      </c>
    </row>
    <row r="33" spans="3:12" ht="15.75">
      <c r="C33" s="1">
        <f t="shared" si="0"/>
        <v>1</v>
      </c>
      <c r="D33" s="42" t="s">
        <v>72</v>
      </c>
      <c r="E33" s="42" t="s">
        <v>9</v>
      </c>
      <c r="F33" s="5">
        <f t="shared" si="1"/>
        <v>0</v>
      </c>
      <c r="H33" s="7">
        <f t="shared" si="2"/>
        <v>0</v>
      </c>
      <c r="I33" s="76">
        <f>INDEX('01'!$DF$3:$DF$35,MATCH(D33,'01'!$D$3:$D$27,0))</f>
        <v>0</v>
      </c>
      <c r="J33" s="76" t="e">
        <f>INDEX('02'!$DF$3:$DF$35,MATCH(D33,'02'!$D$3:$D$35,0))</f>
        <v>#N/A</v>
      </c>
      <c r="K33" s="76" t="e">
        <f>INDEX('03'!$DF$3:$DF$35,MATCH(D33,'03'!$D$3:$D$35,0))</f>
        <v>#N/A</v>
      </c>
      <c r="L33" s="76" t="e">
        <f>INDEX('04'!$DF$3:$DF$35,MATCH(D33,'04'!$D$3:$D$35,0))</f>
        <v>#N/A</v>
      </c>
    </row>
    <row r="34" spans="3:12" ht="15.75">
      <c r="C34" s="1">
        <f t="shared" si="0"/>
        <v>1</v>
      </c>
      <c r="D34" s="149" t="s">
        <v>73</v>
      </c>
      <c r="E34" s="42" t="s">
        <v>9</v>
      </c>
      <c r="F34" s="5">
        <f aca="true" t="shared" si="3" ref="F34:F65">SUM(H34:H34)</f>
        <v>0</v>
      </c>
      <c r="H34" s="7">
        <f t="shared" si="2"/>
        <v>0</v>
      </c>
      <c r="I34" s="76">
        <f>INDEX('01'!$DF$3:$DF$35,MATCH(D34,'01'!$D$3:$D$27,0))</f>
        <v>0</v>
      </c>
      <c r="J34" s="76" t="e">
        <f>INDEX('02'!$DF$3:$DF$35,MATCH(D34,'02'!$D$3:$D$35,0))</f>
        <v>#N/A</v>
      </c>
      <c r="K34" s="76" t="e">
        <f>INDEX('03'!$DF$3:$DF$35,MATCH(D34,'03'!$D$3:$D$35,0))</f>
        <v>#N/A</v>
      </c>
      <c r="L34" s="76" t="e">
        <f>INDEX('04'!$DF$3:$DF$35,MATCH(D34,'04'!$D$3:$D$35,0))</f>
        <v>#N/A</v>
      </c>
    </row>
    <row r="35" spans="3:12" ht="15.75">
      <c r="C35" s="1">
        <f t="shared" si="0"/>
        <v>1</v>
      </c>
      <c r="D35" s="42" t="s">
        <v>74</v>
      </c>
      <c r="E35" s="42" t="s">
        <v>9</v>
      </c>
      <c r="F35" s="5">
        <f t="shared" si="3"/>
        <v>0</v>
      </c>
      <c r="H35" s="7">
        <f t="shared" si="2"/>
        <v>0</v>
      </c>
      <c r="I35" s="76">
        <f>INDEX('01'!$DF$3:$DF$35,MATCH(D35,'01'!$D$3:$D$27,0))</f>
        <v>0</v>
      </c>
      <c r="J35" s="76" t="e">
        <f>INDEX('02'!$DF$3:$DF$35,MATCH(D35,'02'!$D$3:$D$35,0))</f>
        <v>#N/A</v>
      </c>
      <c r="K35" s="76" t="e">
        <f>INDEX('03'!$DF$3:$DF$35,MATCH(D35,'03'!$D$3:$D$35,0))</f>
        <v>#N/A</v>
      </c>
      <c r="L35" s="76" t="e">
        <f>INDEX('04'!$DF$3:$DF$35,MATCH(D35,'04'!$D$3:$D$35,0))</f>
        <v>#N/A</v>
      </c>
    </row>
    <row r="36" spans="3:12" ht="15.75">
      <c r="C36" s="1">
        <f t="shared" si="0"/>
        <v>1</v>
      </c>
      <c r="D36" s="42" t="s">
        <v>93</v>
      </c>
      <c r="E36" s="42" t="s">
        <v>92</v>
      </c>
      <c r="F36" s="5">
        <f t="shared" si="3"/>
        <v>0</v>
      </c>
      <c r="H36" s="7">
        <f t="shared" si="2"/>
        <v>0</v>
      </c>
      <c r="I36" s="76" t="e">
        <f>INDEX('01'!$DF$3:$DF$35,MATCH(D36,'01'!$D$3:$D$27,0))</f>
        <v>#N/A</v>
      </c>
      <c r="J36" s="76">
        <f>INDEX('02'!$DF$3:$DF$35,MATCH(D36,'02'!$D$3:$D$35,0))</f>
        <v>0</v>
      </c>
      <c r="K36" s="76" t="e">
        <f>INDEX('03'!$DF$3:$DF$35,MATCH(D36,'03'!$D$3:$D$35,0))</f>
        <v>#N/A</v>
      </c>
      <c r="L36" s="76" t="e">
        <f>INDEX('04'!$DF$3:$DF$35,MATCH(D36,'04'!$D$3:$D$35,0))</f>
        <v>#N/A</v>
      </c>
    </row>
    <row r="37" spans="3:12" ht="15.75">
      <c r="C37" s="1">
        <f t="shared" si="0"/>
        <v>1</v>
      </c>
      <c r="D37" s="42" t="s">
        <v>94</v>
      </c>
      <c r="E37" s="42" t="s">
        <v>92</v>
      </c>
      <c r="F37" s="5">
        <f t="shared" si="3"/>
        <v>0</v>
      </c>
      <c r="H37" s="7">
        <f t="shared" si="2"/>
        <v>0</v>
      </c>
      <c r="I37" s="76" t="e">
        <f>INDEX('01'!$DF$3:$DF$35,MATCH(D37,'01'!$D$3:$D$27,0))</f>
        <v>#N/A</v>
      </c>
      <c r="J37" s="76">
        <f>INDEX('02'!$DF$3:$DF$35,MATCH(D37,'02'!$D$3:$D$35,0))</f>
        <v>0</v>
      </c>
      <c r="K37" s="76" t="e">
        <f>INDEX('03'!$DF$3:$DF$35,MATCH(D37,'03'!$D$3:$D$35,0))</f>
        <v>#N/A</v>
      </c>
      <c r="L37" s="76" t="e">
        <f>INDEX('04'!$DF$3:$DF$35,MATCH(D37,'04'!$D$3:$D$35,0))</f>
        <v>#N/A</v>
      </c>
    </row>
    <row r="38" spans="3:12" ht="15.75">
      <c r="C38" s="1">
        <f t="shared" si="0"/>
        <v>1</v>
      </c>
      <c r="D38" s="42" t="s">
        <v>95</v>
      </c>
      <c r="E38" s="42" t="s">
        <v>92</v>
      </c>
      <c r="F38" s="5">
        <f t="shared" si="3"/>
        <v>0</v>
      </c>
      <c r="H38" s="7">
        <f t="shared" si="2"/>
        <v>0</v>
      </c>
      <c r="I38" s="76" t="e">
        <f>INDEX('01'!$DF$3:$DF$35,MATCH(D38,'01'!$D$3:$D$27,0))</f>
        <v>#N/A</v>
      </c>
      <c r="J38" s="76">
        <f>INDEX('02'!$DF$3:$DF$35,MATCH(D38,'02'!$D$3:$D$35,0))</f>
        <v>0</v>
      </c>
      <c r="K38" s="76" t="e">
        <f>INDEX('03'!$DF$3:$DF$35,MATCH(D38,'03'!$D$3:$D$35,0))</f>
        <v>#N/A</v>
      </c>
      <c r="L38" s="76" t="e">
        <f>INDEX('04'!$DF$3:$DF$35,MATCH(D38,'04'!$D$3:$D$35,0))</f>
        <v>#N/A</v>
      </c>
    </row>
    <row r="39" spans="3:12" ht="15.75">
      <c r="C39" s="1">
        <f t="shared" si="0"/>
        <v>1</v>
      </c>
      <c r="D39" s="42" t="s">
        <v>96</v>
      </c>
      <c r="E39" s="42" t="s">
        <v>92</v>
      </c>
      <c r="F39" s="5">
        <f t="shared" si="3"/>
        <v>0</v>
      </c>
      <c r="H39" s="7">
        <f t="shared" si="2"/>
        <v>0</v>
      </c>
      <c r="I39" s="76" t="e">
        <f>INDEX('01'!$DF$3:$DF$35,MATCH(D39,'01'!$D$3:$D$27,0))</f>
        <v>#N/A</v>
      </c>
      <c r="J39" s="76" t="e">
        <f>INDEX('02'!$DF$3:$DF$35,MATCH(D39,'02'!$D$3:$D$35,0))</f>
        <v>#N/A</v>
      </c>
      <c r="K39" s="76" t="e">
        <f>INDEX('03'!$DF$3:$DF$35,MATCH(D39,'03'!$D$3:$D$35,0))</f>
        <v>#N/A</v>
      </c>
      <c r="L39" s="76" t="e">
        <f>INDEX('04'!$DF$3:$DF$35,MATCH(D39,'04'!$D$3:$D$35,0))</f>
        <v>#N/A</v>
      </c>
    </row>
    <row r="40" spans="3:12" ht="15.75">
      <c r="C40" s="1">
        <f t="shared" si="0"/>
        <v>1</v>
      </c>
      <c r="D40" s="42" t="s">
        <v>97</v>
      </c>
      <c r="E40" s="42" t="s">
        <v>92</v>
      </c>
      <c r="F40" s="5">
        <f t="shared" si="3"/>
        <v>0</v>
      </c>
      <c r="H40" s="7">
        <f t="shared" si="2"/>
        <v>0</v>
      </c>
      <c r="I40" s="76" t="e">
        <f>INDEX('01'!$DF$3:$DF$35,MATCH(D40,'01'!$D$3:$D$27,0))</f>
        <v>#N/A</v>
      </c>
      <c r="J40" s="76">
        <f>INDEX('02'!$DF$3:$DF$35,MATCH(D40,'02'!$D$3:$D$35,0))</f>
        <v>0</v>
      </c>
      <c r="K40" s="76" t="e">
        <f>INDEX('03'!$DF$3:$DF$35,MATCH(D40,'03'!$D$3:$D$35,0))</f>
        <v>#N/A</v>
      </c>
      <c r="L40" s="76" t="e">
        <f>INDEX('04'!$DF$3:$DF$35,MATCH(D40,'04'!$D$3:$D$35,0))</f>
        <v>#N/A</v>
      </c>
    </row>
    <row r="41" spans="3:12" ht="15.75">
      <c r="C41" s="1">
        <f t="shared" si="0"/>
        <v>1</v>
      </c>
      <c r="D41" s="42" t="s">
        <v>98</v>
      </c>
      <c r="E41" s="42" t="s">
        <v>92</v>
      </c>
      <c r="F41" s="5">
        <f t="shared" si="3"/>
        <v>0</v>
      </c>
      <c r="H41" s="7">
        <f t="shared" si="2"/>
        <v>0</v>
      </c>
      <c r="I41" s="76" t="e">
        <f>INDEX('01'!$DF$3:$DF$35,MATCH(D41,'01'!$D$3:$D$27,0))</f>
        <v>#N/A</v>
      </c>
      <c r="J41" s="76" t="e">
        <f>INDEX('02'!$DF$3:$DF$35,MATCH(D41,'02'!$D$3:$D$35,0))</f>
        <v>#N/A</v>
      </c>
      <c r="K41" s="76" t="e">
        <f>INDEX('03'!$DF$3:$DF$35,MATCH(D41,'03'!$D$3:$D$35,0))</f>
        <v>#N/A</v>
      </c>
      <c r="L41" s="76" t="e">
        <f>INDEX('04'!$DF$3:$DF$35,MATCH(D41,'04'!$D$3:$D$35,0))</f>
        <v>#N/A</v>
      </c>
    </row>
    <row r="42" spans="3:12" ht="15.75">
      <c r="C42" s="1">
        <f t="shared" si="0"/>
        <v>1</v>
      </c>
      <c r="D42" s="42" t="s">
        <v>99</v>
      </c>
      <c r="E42" s="42" t="s">
        <v>92</v>
      </c>
      <c r="F42" s="5">
        <f t="shared" si="3"/>
        <v>0</v>
      </c>
      <c r="H42" s="7">
        <f t="shared" si="2"/>
        <v>0</v>
      </c>
      <c r="I42" s="76" t="e">
        <f>INDEX('01'!$DF$3:$DF$35,MATCH(D42,'01'!$D$3:$D$27,0))</f>
        <v>#N/A</v>
      </c>
      <c r="J42" s="76">
        <f>INDEX('02'!$DF$3:$DF$35,MATCH(D42,'02'!$D$3:$D$35,0))</f>
        <v>0</v>
      </c>
      <c r="K42" s="76" t="e">
        <f>INDEX('03'!$DF$3:$DF$35,MATCH(D42,'03'!$D$3:$D$35,0))</f>
        <v>#N/A</v>
      </c>
      <c r="L42" s="76" t="e">
        <f>INDEX('04'!$DF$3:$DF$35,MATCH(D42,'04'!$D$3:$D$35,0))</f>
        <v>#N/A</v>
      </c>
    </row>
    <row r="43" spans="3:12" ht="15.75">
      <c r="C43" s="1">
        <f t="shared" si="0"/>
        <v>1</v>
      </c>
      <c r="D43" s="42" t="s">
        <v>100</v>
      </c>
      <c r="E43" s="42" t="s">
        <v>92</v>
      </c>
      <c r="F43" s="5">
        <f t="shared" si="3"/>
        <v>0</v>
      </c>
      <c r="H43" s="7">
        <f t="shared" si="2"/>
        <v>0</v>
      </c>
      <c r="I43" s="76" t="e">
        <f>INDEX('01'!$DF$3:$DF$35,MATCH(D43,'01'!$D$3:$D$27,0))</f>
        <v>#N/A</v>
      </c>
      <c r="J43" s="76">
        <f>INDEX('02'!$DF$3:$DF$35,MATCH(D43,'02'!$D$3:$D$35,0))</f>
        <v>0</v>
      </c>
      <c r="K43" s="76" t="e">
        <f>INDEX('03'!$DF$3:$DF$35,MATCH(D43,'03'!$D$3:$D$35,0))</f>
        <v>#N/A</v>
      </c>
      <c r="L43" s="76" t="e">
        <f>INDEX('04'!$DF$3:$DF$35,MATCH(D43,'04'!$D$3:$D$35,0))</f>
        <v>#N/A</v>
      </c>
    </row>
    <row r="44" spans="3:12" ht="15.75">
      <c r="C44" s="1">
        <f t="shared" si="0"/>
        <v>1</v>
      </c>
      <c r="D44" s="42" t="s">
        <v>101</v>
      </c>
      <c r="E44" s="42" t="s">
        <v>92</v>
      </c>
      <c r="F44" s="5">
        <f>SUM(H44:H44)</f>
        <v>0</v>
      </c>
      <c r="H44" s="7">
        <f>SUMIF(I44:L44,"&gt;0",I44:L44)</f>
        <v>0</v>
      </c>
      <c r="I44" s="76" t="e">
        <f>INDEX('01'!$DF$3:$DF$35,MATCH(D44,'01'!$D$3:$D$27,0))</f>
        <v>#N/A</v>
      </c>
      <c r="J44" s="76" t="e">
        <f>INDEX('02'!$DF$3:$DF$35,MATCH(D44,'02'!$D$3:$D$35,0))</f>
        <v>#N/A</v>
      </c>
      <c r="K44" s="76" t="e">
        <f>INDEX('03'!$DF$3:$DF$35,MATCH(D44,'03'!$D$3:$D$35,0))</f>
        <v>#N/A</v>
      </c>
      <c r="L44" s="76" t="e">
        <f>INDEX('04'!$DF$3:$DF$35,MATCH(D44,'04'!$D$3:$D$35,0))</f>
        <v>#N/A</v>
      </c>
    </row>
    <row r="45" spans="3:12" ht="15.75">
      <c r="C45" s="1">
        <f t="shared" si="0"/>
        <v>1</v>
      </c>
      <c r="D45" s="42" t="s">
        <v>102</v>
      </c>
      <c r="E45" s="42" t="s">
        <v>92</v>
      </c>
      <c r="F45" s="5">
        <f>SUM(H45:H45)</f>
        <v>0</v>
      </c>
      <c r="H45" s="7">
        <f>SUMIF(I45:L45,"&gt;0",I45:L45)</f>
        <v>0</v>
      </c>
      <c r="I45" s="76" t="e">
        <f>INDEX('01'!$DF$3:$DF$35,MATCH(D45,'01'!$D$3:$D$27,0))</f>
        <v>#N/A</v>
      </c>
      <c r="J45" s="76" t="e">
        <f>INDEX('02'!$DF$3:$DF$35,MATCH(D45,'02'!$D$3:$D$35,0))</f>
        <v>#N/A</v>
      </c>
      <c r="K45" s="76" t="e">
        <f>INDEX('03'!$DF$3:$DF$35,MATCH(D45,'03'!$D$3:$D$35,0))</f>
        <v>#N/A</v>
      </c>
      <c r="L45" s="76" t="e">
        <f>INDEX('04'!$DF$3:$DF$35,MATCH(D45,'04'!$D$3:$D$35,0))</f>
        <v>#N/A</v>
      </c>
    </row>
    <row r="46" spans="3:12" ht="15.75">
      <c r="C46" s="1">
        <f t="shared" si="0"/>
        <v>1</v>
      </c>
      <c r="D46" s="42" t="s">
        <v>103</v>
      </c>
      <c r="E46" s="42" t="s">
        <v>92</v>
      </c>
      <c r="F46" s="5">
        <f t="shared" si="3"/>
        <v>0</v>
      </c>
      <c r="H46" s="7">
        <f t="shared" si="2"/>
        <v>0</v>
      </c>
      <c r="I46" s="76" t="e">
        <f>INDEX('01'!$DF$3:$DF$35,MATCH(D46,'01'!$D$3:$D$27,0))</f>
        <v>#N/A</v>
      </c>
      <c r="J46" s="76">
        <f>INDEX('02'!$DF$3:$DF$35,MATCH(D46,'02'!$D$3:$D$35,0))</f>
        <v>0</v>
      </c>
      <c r="K46" s="76" t="e">
        <f>INDEX('03'!$DF$3:$DF$35,MATCH(D46,'03'!$D$3:$D$35,0))</f>
        <v>#N/A</v>
      </c>
      <c r="L46" s="76" t="e">
        <f>INDEX('04'!$DF$3:$DF$35,MATCH(D46,'04'!$D$3:$D$35,0))</f>
        <v>#N/A</v>
      </c>
    </row>
    <row r="47" spans="3:12" ht="15.75">
      <c r="C47" s="1">
        <f t="shared" si="0"/>
        <v>1</v>
      </c>
      <c r="D47" s="42" t="s">
        <v>104</v>
      </c>
      <c r="E47" s="149" t="s">
        <v>81</v>
      </c>
      <c r="F47" s="5">
        <f t="shared" si="3"/>
        <v>0</v>
      </c>
      <c r="H47" s="7">
        <f>SUMIF(I47:L47,"&gt;0",I47:L47)</f>
        <v>0</v>
      </c>
      <c r="I47" s="76" t="e">
        <f>INDEX('01'!$DF$3:$DF$35,MATCH(D47,'01'!$D$3:$D$27,0))</f>
        <v>#N/A</v>
      </c>
      <c r="J47" s="76" t="e">
        <f>INDEX('02'!$DF$3:$DF$35,MATCH(D47,'02'!$D$3:$D$35,0))</f>
        <v>#N/A</v>
      </c>
      <c r="K47" s="76">
        <f>INDEX('03'!$DF$3:$DF$35,MATCH(D47,'03'!$D$3:$D$35,0))</f>
        <v>0</v>
      </c>
      <c r="L47" s="76" t="e">
        <f>INDEX('04'!$DF$3:$DF$35,MATCH(D47,'04'!$D$3:$D$35,0))</f>
        <v>#N/A</v>
      </c>
    </row>
    <row r="48" spans="3:12" ht="15.75">
      <c r="C48" s="1">
        <f t="shared" si="0"/>
        <v>1</v>
      </c>
      <c r="D48" s="42" t="s">
        <v>82</v>
      </c>
      <c r="E48" s="149" t="s">
        <v>81</v>
      </c>
      <c r="F48" s="5">
        <f t="shared" si="3"/>
        <v>0</v>
      </c>
      <c r="H48" s="7">
        <f t="shared" si="2"/>
        <v>0</v>
      </c>
      <c r="I48" s="76" t="e">
        <f>INDEX('01'!$DF$3:$DF$35,MATCH(D48,'01'!$D$3:$D$27,0))</f>
        <v>#N/A</v>
      </c>
      <c r="J48" s="76" t="e">
        <f>INDEX('02'!$DF$3:$DF$35,MATCH(D48,'02'!$D$3:$D$35,0))</f>
        <v>#N/A</v>
      </c>
      <c r="K48" s="76">
        <f>INDEX('03'!$DF$3:$DF$35,MATCH(D48,'03'!$D$3:$D$35,0))</f>
        <v>0</v>
      </c>
      <c r="L48" s="76" t="e">
        <f>INDEX('04'!$DF$3:$DF$35,MATCH(D48,'04'!$D$3:$D$35,0))</f>
        <v>#N/A</v>
      </c>
    </row>
    <row r="49" spans="3:12" ht="15.75">
      <c r="C49" s="1">
        <f t="shared" si="0"/>
        <v>1</v>
      </c>
      <c r="D49" s="42" t="s">
        <v>83</v>
      </c>
      <c r="E49" s="149" t="s">
        <v>81</v>
      </c>
      <c r="F49" s="5">
        <f t="shared" si="3"/>
        <v>0</v>
      </c>
      <c r="H49" s="7">
        <f t="shared" si="2"/>
        <v>0</v>
      </c>
      <c r="I49" s="76" t="e">
        <f>INDEX('01'!$DF$3:$DF$35,MATCH(D49,'01'!$D$3:$D$27,0))</f>
        <v>#N/A</v>
      </c>
      <c r="J49" s="76" t="e">
        <f>INDEX('02'!$DF$3:$DF$35,MATCH(D49,'02'!$D$3:$D$35,0))</f>
        <v>#N/A</v>
      </c>
      <c r="K49" s="76">
        <f>INDEX('03'!$DF$3:$DF$35,MATCH(D49,'03'!$D$3:$D$35,0))</f>
        <v>0</v>
      </c>
      <c r="L49" s="76" t="e">
        <f>INDEX('04'!$DF$3:$DF$35,MATCH(D49,'04'!$D$3:$D$35,0))</f>
        <v>#N/A</v>
      </c>
    </row>
    <row r="50" spans="3:12" ht="15.75">
      <c r="C50" s="1">
        <f t="shared" si="0"/>
        <v>1</v>
      </c>
      <c r="D50" s="42" t="s">
        <v>84</v>
      </c>
      <c r="E50" s="149" t="s">
        <v>81</v>
      </c>
      <c r="F50" s="5">
        <f t="shared" si="3"/>
        <v>0</v>
      </c>
      <c r="H50" s="7">
        <f t="shared" si="2"/>
        <v>0</v>
      </c>
      <c r="I50" s="76" t="e">
        <f>INDEX('01'!$DF$3:$DF$35,MATCH(D50,'01'!$D$3:$D$27,0))</f>
        <v>#N/A</v>
      </c>
      <c r="J50" s="76" t="e">
        <f>INDEX('02'!$DF$3:$DF$35,MATCH(D50,'02'!$D$3:$D$35,0))</f>
        <v>#N/A</v>
      </c>
      <c r="K50" s="76">
        <f>INDEX('03'!$DF$3:$DF$35,MATCH(D50,'03'!$D$3:$D$35,0))</f>
        <v>0</v>
      </c>
      <c r="L50" s="76" t="e">
        <f>INDEX('04'!$DF$3:$DF$35,MATCH(D50,'04'!$D$3:$D$35,0))</f>
        <v>#N/A</v>
      </c>
    </row>
    <row r="51" spans="3:12" ht="15.75">
      <c r="C51" s="1">
        <f t="shared" si="0"/>
        <v>1</v>
      </c>
      <c r="D51" s="42" t="s">
        <v>85</v>
      </c>
      <c r="E51" s="149" t="s">
        <v>81</v>
      </c>
      <c r="F51" s="5">
        <f t="shared" si="3"/>
        <v>0</v>
      </c>
      <c r="H51" s="7">
        <f t="shared" si="2"/>
        <v>0</v>
      </c>
      <c r="I51" s="76" t="e">
        <f>INDEX('01'!$DF$3:$DF$35,MATCH(D51,'01'!$D$3:$D$27,0))</f>
        <v>#N/A</v>
      </c>
      <c r="J51" s="76" t="e">
        <f>INDEX('02'!$DF$3:$DF$35,MATCH(D51,'02'!$D$3:$D$35,0))</f>
        <v>#N/A</v>
      </c>
      <c r="K51" s="76" t="e">
        <f>INDEX('03'!$DF$3:$DF$35,MATCH(D51,'03'!$D$3:$D$35,0))</f>
        <v>#N/A</v>
      </c>
      <c r="L51" s="76" t="e">
        <f>INDEX('04'!$DF$3:$DF$35,MATCH(D51,'04'!$D$3:$D$35,0))</f>
        <v>#N/A</v>
      </c>
    </row>
    <row r="52" spans="3:12" ht="15.75">
      <c r="C52" s="1">
        <f t="shared" si="0"/>
        <v>1</v>
      </c>
      <c r="D52" s="42" t="s">
        <v>86</v>
      </c>
      <c r="E52" s="149" t="s">
        <v>81</v>
      </c>
      <c r="F52" s="5">
        <f t="shared" si="3"/>
        <v>0</v>
      </c>
      <c r="H52" s="7">
        <f t="shared" si="2"/>
        <v>0</v>
      </c>
      <c r="I52" s="76" t="e">
        <f>INDEX('01'!$DF$3:$DF$35,MATCH(D52,'01'!$D$3:$D$27,0))</f>
        <v>#N/A</v>
      </c>
      <c r="J52" s="76" t="e">
        <f>INDEX('02'!$DF$3:$DF$35,MATCH(D52,'02'!$D$3:$D$35,0))</f>
        <v>#N/A</v>
      </c>
      <c r="K52" s="76">
        <f>INDEX('03'!$DF$3:$DF$35,MATCH(D52,'03'!$D$3:$D$35,0))</f>
        <v>0</v>
      </c>
      <c r="L52" s="76" t="e">
        <f>INDEX('04'!$DF$3:$DF$35,MATCH(D52,'04'!$D$3:$D$35,0))</f>
        <v>#N/A</v>
      </c>
    </row>
    <row r="53" spans="3:12" ht="15.75">
      <c r="C53" s="1">
        <f t="shared" si="0"/>
        <v>1</v>
      </c>
      <c r="D53" s="42" t="s">
        <v>87</v>
      </c>
      <c r="E53" s="149" t="s">
        <v>81</v>
      </c>
      <c r="F53" s="5">
        <f t="shared" si="3"/>
        <v>0</v>
      </c>
      <c r="H53" s="7">
        <f t="shared" si="2"/>
        <v>0</v>
      </c>
      <c r="I53" s="76" t="e">
        <f>INDEX('01'!$DF$3:$DF$35,MATCH(D53,'01'!$D$3:$D$27,0))</f>
        <v>#N/A</v>
      </c>
      <c r="J53" s="76" t="e">
        <f>INDEX('02'!$DF$3:$DF$35,MATCH(D53,'02'!$D$3:$D$35,0))</f>
        <v>#N/A</v>
      </c>
      <c r="K53" s="76" t="e">
        <f>INDEX('03'!$DF$3:$DF$35,MATCH(D53,'03'!$D$3:$D$35,0))</f>
        <v>#N/A</v>
      </c>
      <c r="L53" s="76" t="e">
        <f>INDEX('04'!$DF$3:$DF$35,MATCH(D53,'04'!$D$3:$D$35,0))</f>
        <v>#N/A</v>
      </c>
    </row>
    <row r="54" spans="3:12" ht="15.75">
      <c r="C54" s="1">
        <f t="shared" si="0"/>
        <v>1</v>
      </c>
      <c r="D54" s="42" t="s">
        <v>88</v>
      </c>
      <c r="E54" s="149" t="s">
        <v>81</v>
      </c>
      <c r="F54" s="5">
        <f t="shared" si="3"/>
        <v>0</v>
      </c>
      <c r="H54" s="7">
        <f t="shared" si="2"/>
        <v>0</v>
      </c>
      <c r="I54" s="76" t="e">
        <f>INDEX('01'!$DF$3:$DF$35,MATCH(D54,'01'!$D$3:$D$27,0))</f>
        <v>#N/A</v>
      </c>
      <c r="J54" s="76" t="e">
        <f>INDEX('02'!$DF$3:$DF$35,MATCH(D54,'02'!$D$3:$D$35,0))</f>
        <v>#N/A</v>
      </c>
      <c r="K54" s="76">
        <f>INDEX('03'!$DF$3:$DF$35,MATCH(D54,'03'!$D$3:$D$35,0))</f>
        <v>0</v>
      </c>
      <c r="L54" s="76" t="e">
        <f>INDEX('04'!$DF$3:$DF$35,MATCH(D54,'04'!$D$3:$D$35,0))</f>
        <v>#N/A</v>
      </c>
    </row>
    <row r="55" spans="3:12" ht="15.75">
      <c r="C55" s="1">
        <f t="shared" si="0"/>
        <v>1</v>
      </c>
      <c r="D55" s="42" t="s">
        <v>89</v>
      </c>
      <c r="E55" s="149" t="s">
        <v>81</v>
      </c>
      <c r="F55" s="5">
        <f t="shared" si="3"/>
        <v>0</v>
      </c>
      <c r="H55" s="7">
        <f t="shared" si="2"/>
        <v>0</v>
      </c>
      <c r="I55" s="76" t="e">
        <f>INDEX('01'!$DF$3:$DF$35,MATCH(D55,'01'!$D$3:$D$27,0))</f>
        <v>#N/A</v>
      </c>
      <c r="J55" s="76" t="e">
        <f>INDEX('02'!$DF$3:$DF$35,MATCH(D55,'02'!$D$3:$D$35,0))</f>
        <v>#N/A</v>
      </c>
      <c r="K55" s="76">
        <f>INDEX('03'!$DF$3:$DF$35,MATCH(D55,'03'!$D$3:$D$35,0))</f>
        <v>0</v>
      </c>
      <c r="L55" s="76" t="e">
        <f>INDEX('04'!$DF$3:$DF$35,MATCH(D55,'04'!$D$3:$D$35,0))</f>
        <v>#N/A</v>
      </c>
    </row>
    <row r="56" spans="3:12" ht="15.75">
      <c r="C56" s="1">
        <f t="shared" si="0"/>
        <v>1</v>
      </c>
      <c r="D56" s="42" t="s">
        <v>90</v>
      </c>
      <c r="E56" s="149" t="s">
        <v>81</v>
      </c>
      <c r="F56" s="5">
        <f t="shared" si="3"/>
        <v>0</v>
      </c>
      <c r="H56" s="7">
        <f t="shared" si="2"/>
        <v>0</v>
      </c>
      <c r="I56" s="76" t="e">
        <f>INDEX('01'!$DF$3:$DF$35,MATCH(D56,'01'!$D$3:$D$27,0))</f>
        <v>#N/A</v>
      </c>
      <c r="J56" s="76" t="e">
        <f>INDEX('02'!$DF$3:$DF$35,MATCH(D56,'02'!$D$3:$D$35,0))</f>
        <v>#N/A</v>
      </c>
      <c r="K56" s="76">
        <f>INDEX('03'!$DF$3:$DF$35,MATCH(D56,'03'!$D$3:$D$35,0))</f>
        <v>0</v>
      </c>
      <c r="L56" s="76" t="e">
        <f>INDEX('04'!$DF$3:$DF$35,MATCH(D56,'04'!$D$3:$D$35,0))</f>
        <v>#N/A</v>
      </c>
    </row>
    <row r="57" spans="3:12" ht="15.75">
      <c r="C57" s="1">
        <f t="shared" si="0"/>
        <v>1</v>
      </c>
      <c r="D57" s="42" t="s">
        <v>91</v>
      </c>
      <c r="E57" s="149" t="s">
        <v>81</v>
      </c>
      <c r="F57" s="5">
        <f t="shared" si="3"/>
        <v>0</v>
      </c>
      <c r="H57" s="7">
        <f t="shared" si="2"/>
        <v>0</v>
      </c>
      <c r="I57" s="76" t="e">
        <f>INDEX('01'!$DF$3:$DF$35,MATCH(D57,'01'!$D$3:$D$27,0))</f>
        <v>#N/A</v>
      </c>
      <c r="J57" s="76" t="e">
        <f>INDEX('02'!$DF$3:$DF$35,MATCH(D57,'02'!$D$3:$D$35,0))</f>
        <v>#N/A</v>
      </c>
      <c r="K57" s="76">
        <f>INDEX('03'!$DF$3:$DF$35,MATCH(D57,'03'!$D$3:$D$35,0))</f>
        <v>0</v>
      </c>
      <c r="L57" s="76" t="e">
        <f>INDEX('04'!$DF$3:$DF$35,MATCH(D57,'04'!$D$3:$D$35,0))</f>
        <v>#N/A</v>
      </c>
    </row>
    <row r="58" spans="3:12" ht="15.75">
      <c r="C58" s="1">
        <f t="shared" si="0"/>
        <v>1</v>
      </c>
      <c r="D58" s="42" t="s">
        <v>14</v>
      </c>
      <c r="E58" s="42" t="s">
        <v>19</v>
      </c>
      <c r="F58" s="5">
        <f t="shared" si="3"/>
        <v>0</v>
      </c>
      <c r="H58" s="7">
        <f t="shared" si="2"/>
        <v>0</v>
      </c>
      <c r="I58" s="76" t="e">
        <f>INDEX('01'!$DF$3:$DF$35,MATCH(D58,'01'!$D$3:$D$27,0))</f>
        <v>#N/A</v>
      </c>
      <c r="J58" s="76" t="e">
        <f>INDEX('02'!$DF$3:$DF$35,MATCH(D58,'02'!$D$3:$D$35,0))</f>
        <v>#N/A</v>
      </c>
      <c r="K58" s="76">
        <f>INDEX('03'!$DF$3:$DF$35,MATCH(D58,'03'!$D$3:$D$35,0))</f>
        <v>0</v>
      </c>
      <c r="L58" s="76" t="e">
        <f>INDEX('04'!$DF$3:$DF$35,MATCH(D58,'04'!$D$3:$D$35,0))</f>
        <v>#N/A</v>
      </c>
    </row>
    <row r="59" spans="3:12" ht="15.75">
      <c r="C59" s="1">
        <f t="shared" si="0"/>
        <v>1</v>
      </c>
      <c r="D59" s="42" t="s">
        <v>10</v>
      </c>
      <c r="E59" s="42" t="s">
        <v>19</v>
      </c>
      <c r="F59" s="5">
        <f t="shared" si="3"/>
        <v>0</v>
      </c>
      <c r="H59" s="7">
        <f t="shared" si="2"/>
        <v>0</v>
      </c>
      <c r="I59" s="76" t="e">
        <f>INDEX('01'!$DF$3:$DF$35,MATCH(D59,'01'!$D$3:$D$27,0))</f>
        <v>#N/A</v>
      </c>
      <c r="J59" s="76" t="e">
        <f>INDEX('02'!$DF$3:$DF$35,MATCH(D59,'02'!$D$3:$D$35,0))</f>
        <v>#N/A</v>
      </c>
      <c r="K59" s="76" t="e">
        <f>INDEX('03'!$DF$3:$DF$35,MATCH(D59,'03'!$D$3:$D$35,0))</f>
        <v>#N/A</v>
      </c>
      <c r="L59" s="76" t="e">
        <f>INDEX('04'!$DF$3:$DF$35,MATCH(D59,'04'!$D$3:$D$35,0))</f>
        <v>#N/A</v>
      </c>
    </row>
    <row r="60" spans="3:12" ht="15.75">
      <c r="C60" s="1">
        <f t="shared" si="0"/>
        <v>1</v>
      </c>
      <c r="D60" s="42" t="s">
        <v>35</v>
      </c>
      <c r="E60" s="42" t="s">
        <v>19</v>
      </c>
      <c r="F60" s="5">
        <f t="shared" si="3"/>
        <v>0</v>
      </c>
      <c r="H60" s="7">
        <f t="shared" si="2"/>
        <v>0</v>
      </c>
      <c r="I60" s="76" t="e">
        <f>INDEX('01'!$DF$3:$DF$35,MATCH(D60,'01'!$D$3:$D$27,0))</f>
        <v>#N/A</v>
      </c>
      <c r="J60" s="76" t="e">
        <f>INDEX('02'!$DF$3:$DF$35,MATCH(D60,'02'!$D$3:$D$35,0))</f>
        <v>#N/A</v>
      </c>
      <c r="K60" s="76">
        <f>INDEX('03'!$DF$3:$DF$35,MATCH(D60,'03'!$D$3:$D$35,0))</f>
        <v>0</v>
      </c>
      <c r="L60" s="76" t="e">
        <f>INDEX('04'!$DF$3:$DF$35,MATCH(D60,'04'!$D$3:$D$35,0))</f>
        <v>#N/A</v>
      </c>
    </row>
    <row r="61" spans="3:12" ht="15.75">
      <c r="C61" s="1">
        <f t="shared" si="0"/>
        <v>1</v>
      </c>
      <c r="D61" s="42" t="s">
        <v>79</v>
      </c>
      <c r="E61" s="42" t="s">
        <v>19</v>
      </c>
      <c r="F61" s="5">
        <f t="shared" si="3"/>
        <v>0</v>
      </c>
      <c r="H61" s="7">
        <f t="shared" si="2"/>
        <v>0</v>
      </c>
      <c r="I61" s="76" t="e">
        <f>INDEX('01'!$DF$3:$DF$35,MATCH(D61,'01'!$D$3:$D$27,0))</f>
        <v>#N/A</v>
      </c>
      <c r="J61" s="76" t="e">
        <f>INDEX('02'!$DF$3:$DF$35,MATCH(D61,'02'!$D$3:$D$35,0))</f>
        <v>#N/A</v>
      </c>
      <c r="K61" s="76">
        <f>INDEX('03'!$DF$3:$DF$35,MATCH(D61,'03'!$D$3:$D$35,0))</f>
        <v>0</v>
      </c>
      <c r="L61" s="76" t="e">
        <f>INDEX('04'!$DF$3:$DF$35,MATCH(D61,'04'!$D$3:$D$35,0))</f>
        <v>#N/A</v>
      </c>
    </row>
    <row r="62" spans="3:12" ht="15.75">
      <c r="C62" s="1">
        <f t="shared" si="0"/>
        <v>1</v>
      </c>
      <c r="D62" s="42" t="s">
        <v>34</v>
      </c>
      <c r="E62" s="42" t="s">
        <v>19</v>
      </c>
      <c r="F62" s="5">
        <f t="shared" si="3"/>
        <v>0</v>
      </c>
      <c r="H62" s="7">
        <f t="shared" si="2"/>
        <v>0</v>
      </c>
      <c r="I62" s="76" t="e">
        <f>INDEX('01'!$DF$3:$DF$35,MATCH(D62,'01'!$D$3:$D$27,0))</f>
        <v>#N/A</v>
      </c>
      <c r="J62" s="76" t="e">
        <f>INDEX('02'!$DF$3:$DF$35,MATCH(D62,'02'!$D$3:$D$35,0))</f>
        <v>#N/A</v>
      </c>
      <c r="K62" s="76">
        <f>INDEX('03'!$DF$3:$DF$35,MATCH(D62,'03'!$D$3:$D$35,0))</f>
        <v>0</v>
      </c>
      <c r="L62" s="76" t="e">
        <f>INDEX('04'!$DF$3:$DF$35,MATCH(D62,'04'!$D$3:$D$35,0))</f>
        <v>#N/A</v>
      </c>
    </row>
    <row r="63" spans="3:12" ht="15.75">
      <c r="C63" s="1">
        <f t="shared" si="0"/>
        <v>1</v>
      </c>
      <c r="D63" s="42" t="s">
        <v>12</v>
      </c>
      <c r="E63" s="42" t="s">
        <v>19</v>
      </c>
      <c r="F63" s="5">
        <f t="shared" si="3"/>
        <v>0</v>
      </c>
      <c r="H63" s="7">
        <f t="shared" si="2"/>
        <v>0</v>
      </c>
      <c r="I63" s="76" t="e">
        <f>INDEX('01'!$DF$3:$DF$35,MATCH(D63,'01'!$D$3:$D$27,0))</f>
        <v>#N/A</v>
      </c>
      <c r="J63" s="76" t="e">
        <f>INDEX('02'!$DF$3:$DF$35,MATCH(D63,'02'!$D$3:$D$35,0))</f>
        <v>#N/A</v>
      </c>
      <c r="K63" s="76">
        <f>INDEX('03'!$DF$3:$DF$35,MATCH(D63,'03'!$D$3:$D$35,0))</f>
        <v>0</v>
      </c>
      <c r="L63" s="76" t="e">
        <f>INDEX('04'!$DF$3:$DF$35,MATCH(D63,'04'!$D$3:$D$35,0))</f>
        <v>#N/A</v>
      </c>
    </row>
    <row r="64" spans="3:12" ht="15.75">
      <c r="C64" s="1">
        <f t="shared" si="0"/>
        <v>1</v>
      </c>
      <c r="D64" s="42" t="s">
        <v>33</v>
      </c>
      <c r="E64" s="42" t="s">
        <v>19</v>
      </c>
      <c r="F64" s="5">
        <f t="shared" si="3"/>
        <v>0</v>
      </c>
      <c r="H64" s="7">
        <f t="shared" si="2"/>
        <v>0</v>
      </c>
      <c r="I64" s="76" t="e">
        <f>INDEX('01'!$DF$3:$DF$35,MATCH(D64,'01'!$D$3:$D$27,0))</f>
        <v>#N/A</v>
      </c>
      <c r="J64" s="76" t="e">
        <f>INDEX('02'!$DF$3:$DF$35,MATCH(D64,'02'!$D$3:$D$35,0))</f>
        <v>#N/A</v>
      </c>
      <c r="K64" s="76">
        <f>INDEX('03'!$DF$3:$DF$35,MATCH(D64,'03'!$D$3:$D$35,0))</f>
        <v>0</v>
      </c>
      <c r="L64" s="76" t="e">
        <f>INDEX('04'!$DF$3:$DF$35,MATCH(D64,'04'!$D$3:$D$35,0))</f>
        <v>#N/A</v>
      </c>
    </row>
    <row r="65" spans="3:12" ht="15.75">
      <c r="C65" s="1">
        <f t="shared" si="0"/>
        <v>1</v>
      </c>
      <c r="D65" s="42" t="s">
        <v>18</v>
      </c>
      <c r="E65" s="42" t="s">
        <v>19</v>
      </c>
      <c r="F65" s="5">
        <f t="shared" si="3"/>
        <v>0</v>
      </c>
      <c r="H65" s="7">
        <f t="shared" si="2"/>
        <v>0</v>
      </c>
      <c r="I65" s="76" t="e">
        <f>INDEX('01'!$DF$3:$DF$35,MATCH(D65,'01'!$D$3:$D$27,0))</f>
        <v>#N/A</v>
      </c>
      <c r="J65" s="76" t="e">
        <f>INDEX('02'!$DF$3:$DF$35,MATCH(D65,'02'!$D$3:$D$35,0))</f>
        <v>#N/A</v>
      </c>
      <c r="K65" s="76">
        <f>INDEX('03'!$DF$3:$DF$35,MATCH(D65,'03'!$D$3:$D$35,0))</f>
        <v>0</v>
      </c>
      <c r="L65" s="76" t="e">
        <f>INDEX('04'!$DF$3:$DF$35,MATCH(D65,'04'!$D$3:$D$35,0))</f>
        <v>#N/A</v>
      </c>
    </row>
    <row r="66" spans="3:12" ht="15.75">
      <c r="C66" s="1">
        <f t="shared" si="0"/>
        <v>1</v>
      </c>
      <c r="D66" s="42" t="s">
        <v>13</v>
      </c>
      <c r="E66" s="42" t="s">
        <v>19</v>
      </c>
      <c r="F66" s="5">
        <f aca="true" t="shared" si="4" ref="F66:F92">SUM(H66:H66)</f>
        <v>0</v>
      </c>
      <c r="H66" s="7">
        <f t="shared" si="2"/>
        <v>0</v>
      </c>
      <c r="I66" s="76" t="e">
        <f>INDEX('01'!$DF$3:$DF$35,MATCH(D66,'01'!$D$3:$D$27,0))</f>
        <v>#N/A</v>
      </c>
      <c r="J66" s="76" t="e">
        <f>INDEX('02'!$DF$3:$DF$35,MATCH(D66,'02'!$D$3:$D$35,0))</f>
        <v>#N/A</v>
      </c>
      <c r="K66" s="76">
        <f>INDEX('03'!$DF$3:$DF$35,MATCH(D66,'03'!$D$3:$D$35,0))</f>
        <v>0</v>
      </c>
      <c r="L66" s="76" t="e">
        <f>INDEX('04'!$DF$3:$DF$35,MATCH(D66,'04'!$D$3:$D$35,0))</f>
        <v>#N/A</v>
      </c>
    </row>
    <row r="67" spans="3:12" ht="15.75">
      <c r="C67" s="1">
        <f t="shared" si="0"/>
        <v>1</v>
      </c>
      <c r="D67" s="42" t="s">
        <v>11</v>
      </c>
      <c r="E67" s="42" t="s">
        <v>19</v>
      </c>
      <c r="F67" s="5">
        <f t="shared" si="4"/>
        <v>0</v>
      </c>
      <c r="H67" s="7">
        <f t="shared" si="2"/>
        <v>0</v>
      </c>
      <c r="I67" s="76" t="e">
        <f>INDEX('01'!$DF$3:$DF$35,MATCH(D67,'01'!$D$3:$D$27,0))</f>
        <v>#N/A</v>
      </c>
      <c r="J67" s="76" t="e">
        <f>INDEX('02'!$DF$3:$DF$35,MATCH(D67,'02'!$D$3:$D$35,0))</f>
        <v>#N/A</v>
      </c>
      <c r="K67" s="76" t="e">
        <f>INDEX('03'!$DF$3:$DF$35,MATCH(D67,'03'!$D$3:$D$35,0))</f>
        <v>#N/A</v>
      </c>
      <c r="L67" s="76" t="e">
        <f>INDEX('04'!$DF$3:$DF$35,MATCH(D67,'04'!$D$3:$D$35,0))</f>
        <v>#N/A</v>
      </c>
    </row>
    <row r="68" spans="3:12" ht="15.75">
      <c r="C68" s="1">
        <f aca="true" t="shared" si="5" ref="C68:C131">RANK(F68,$F$4:$F$234)</f>
        <v>1</v>
      </c>
      <c r="D68" s="42" t="s">
        <v>80</v>
      </c>
      <c r="E68" s="42" t="s">
        <v>19</v>
      </c>
      <c r="F68" s="5">
        <f t="shared" si="4"/>
        <v>0</v>
      </c>
      <c r="H68" s="7">
        <f aca="true" t="shared" si="6" ref="H68:H130">SUMIF(I68:L68,"&gt;0",I68:L68)</f>
        <v>0</v>
      </c>
      <c r="I68" s="76" t="e">
        <f>INDEX('01'!$DF$3:$DF$35,MATCH(D68,'01'!$D$3:$D$27,0))</f>
        <v>#N/A</v>
      </c>
      <c r="J68" s="76" t="e">
        <f>INDEX('02'!$DF$3:$DF$35,MATCH(D68,'02'!$D$3:$D$35,0))</f>
        <v>#N/A</v>
      </c>
      <c r="K68" s="76">
        <f>INDEX('03'!$DF$3:$DF$35,MATCH(D68,'03'!$D$3:$D$35,0))</f>
        <v>0</v>
      </c>
      <c r="L68" s="76" t="e">
        <f>INDEX('04'!$DF$3:$DF$35,MATCH(D68,'04'!$D$3:$D$35,0))</f>
        <v>#N/A</v>
      </c>
    </row>
    <row r="69" spans="3:12" ht="15.75">
      <c r="C69" s="1">
        <f t="shared" si="5"/>
        <v>1</v>
      </c>
      <c r="F69" s="5">
        <f t="shared" si="4"/>
        <v>0</v>
      </c>
      <c r="H69" s="7">
        <f t="shared" si="6"/>
        <v>0</v>
      </c>
      <c r="I69" s="76" t="e">
        <f>INDEX('01'!$DF$3:$DF$35,MATCH(D69,'01'!$D$3:$D$27,0))</f>
        <v>#N/A</v>
      </c>
      <c r="J69" s="76" t="e">
        <f>INDEX('02'!$DF$3:$DF$35,MATCH(D69,'02'!$D$3:$D$35,0))</f>
        <v>#N/A</v>
      </c>
      <c r="K69" s="76" t="e">
        <f>INDEX('03'!$DF$3:$DF$35,MATCH(D69,'03'!$D$3:$D$35,0))</f>
        <v>#N/A</v>
      </c>
      <c r="L69" s="76" t="e">
        <f>INDEX('04'!$DF$3:$DF$35,MATCH(D69,'04'!$D$3:$D$35,0))</f>
        <v>#N/A</v>
      </c>
    </row>
    <row r="70" spans="3:12" ht="15.75">
      <c r="C70" s="1">
        <f t="shared" si="5"/>
        <v>1</v>
      </c>
      <c r="F70" s="5">
        <f t="shared" si="4"/>
        <v>0</v>
      </c>
      <c r="H70" s="7">
        <f t="shared" si="6"/>
        <v>0</v>
      </c>
      <c r="I70" s="76" t="e">
        <f>INDEX('01'!$DF$3:$DF$35,MATCH(D70,'01'!$D$3:$D$27,0))</f>
        <v>#N/A</v>
      </c>
      <c r="J70" s="76" t="e">
        <f>INDEX('02'!$DF$3:$DF$35,MATCH(D70,'02'!$D$3:$D$35,0))</f>
        <v>#N/A</v>
      </c>
      <c r="K70" s="76" t="e">
        <f>INDEX('03'!$DF$3:$DF$35,MATCH(D70,'03'!$D$3:$D$35,0))</f>
        <v>#N/A</v>
      </c>
      <c r="L70" s="76" t="e">
        <f>INDEX('04'!$DF$3:$DF$35,MATCH(D70,'04'!$D$3:$D$35,0))</f>
        <v>#N/A</v>
      </c>
    </row>
    <row r="71" spans="3:12" ht="15.75">
      <c r="C71" s="1">
        <f t="shared" si="5"/>
        <v>1</v>
      </c>
      <c r="F71" s="5">
        <f t="shared" si="4"/>
        <v>0</v>
      </c>
      <c r="H71" s="7">
        <f t="shared" si="6"/>
        <v>0</v>
      </c>
      <c r="I71" s="76" t="e">
        <f>INDEX('01'!$DF$3:$DF$35,MATCH(D71,'01'!$D$3:$D$27,0))</f>
        <v>#N/A</v>
      </c>
      <c r="J71" s="76" t="e">
        <f>INDEX('02'!$DF$3:$DF$35,MATCH(D71,'02'!$D$3:$D$35,0))</f>
        <v>#N/A</v>
      </c>
      <c r="K71" s="76" t="e">
        <f>INDEX('03'!$DF$3:$DF$35,MATCH(D71,'03'!$D$3:$D$35,0))</f>
        <v>#N/A</v>
      </c>
      <c r="L71" s="76" t="e">
        <f>INDEX('04'!$DF$3:$DF$35,MATCH(D71,'04'!$D$3:$D$35,0))</f>
        <v>#N/A</v>
      </c>
    </row>
    <row r="72" spans="3:12" ht="15.75">
      <c r="C72" s="1">
        <f t="shared" si="5"/>
        <v>1</v>
      </c>
      <c r="F72" s="5">
        <f t="shared" si="4"/>
        <v>0</v>
      </c>
      <c r="H72" s="7">
        <f t="shared" si="6"/>
        <v>0</v>
      </c>
      <c r="I72" s="76" t="e">
        <f>INDEX('01'!$DF$3:$DF$35,MATCH(D72,'01'!$D$3:$D$27,0))</f>
        <v>#N/A</v>
      </c>
      <c r="J72" s="76" t="e">
        <f>INDEX('02'!$DF$3:$DF$35,MATCH(D72,'02'!$D$3:$D$35,0))</f>
        <v>#N/A</v>
      </c>
      <c r="K72" s="76" t="e">
        <f>INDEX('03'!$DF$3:$DF$35,MATCH(D72,'03'!$D$3:$D$35,0))</f>
        <v>#N/A</v>
      </c>
      <c r="L72" s="76" t="e">
        <f>INDEX('04'!$DF$3:$DF$35,MATCH(D72,'04'!$D$3:$D$35,0))</f>
        <v>#N/A</v>
      </c>
    </row>
    <row r="73" spans="3:12" ht="15.75">
      <c r="C73" s="1">
        <f t="shared" si="5"/>
        <v>1</v>
      </c>
      <c r="F73" s="5">
        <f t="shared" si="4"/>
        <v>0</v>
      </c>
      <c r="H73" s="7">
        <f t="shared" si="6"/>
        <v>0</v>
      </c>
      <c r="I73" s="76" t="e">
        <f>INDEX('01'!$DF$3:$DF$35,MATCH(D73,'01'!$D$3:$D$27,0))</f>
        <v>#N/A</v>
      </c>
      <c r="J73" s="76" t="e">
        <f>INDEX('02'!$DF$3:$DF$35,MATCH(D73,'02'!$D$3:$D$35,0))</f>
        <v>#N/A</v>
      </c>
      <c r="K73" s="76" t="e">
        <f>INDEX('03'!$DF$3:$DF$35,MATCH(D73,'03'!$D$3:$D$35,0))</f>
        <v>#N/A</v>
      </c>
      <c r="L73" s="76" t="e">
        <f>INDEX('04'!$DF$3:$DF$35,MATCH(D73,'04'!$D$3:$D$35,0))</f>
        <v>#N/A</v>
      </c>
    </row>
    <row r="74" spans="3:12" ht="15.75">
      <c r="C74" s="1">
        <f t="shared" si="5"/>
        <v>1</v>
      </c>
      <c r="F74" s="5">
        <f t="shared" si="4"/>
        <v>0</v>
      </c>
      <c r="H74" s="7">
        <f t="shared" si="6"/>
        <v>0</v>
      </c>
      <c r="I74" s="76" t="e">
        <f>INDEX('01'!$DF$3:$DF$35,MATCH(D74,'01'!$D$3:$D$27,0))</f>
        <v>#N/A</v>
      </c>
      <c r="J74" s="76" t="e">
        <f>INDEX('02'!$DF$3:$DF$35,MATCH(D74,'02'!$D$3:$D$35,0))</f>
        <v>#N/A</v>
      </c>
      <c r="K74" s="76" t="e">
        <f>INDEX('03'!$DF$3:$DF$35,MATCH(D74,'03'!$D$3:$D$35,0))</f>
        <v>#N/A</v>
      </c>
      <c r="L74" s="76" t="e">
        <f>INDEX('04'!$DF$3:$DF$35,MATCH(D74,'04'!$D$3:$D$35,0))</f>
        <v>#N/A</v>
      </c>
    </row>
    <row r="75" spans="3:12" ht="15.75">
      <c r="C75" s="1">
        <f t="shared" si="5"/>
        <v>1</v>
      </c>
      <c r="F75" s="5">
        <f t="shared" si="4"/>
        <v>0</v>
      </c>
      <c r="H75" s="7">
        <f t="shared" si="6"/>
        <v>0</v>
      </c>
      <c r="I75" s="76" t="e">
        <f>INDEX('01'!$DF$3:$DF$35,MATCH(D75,'01'!$D$3:$D$27,0))</f>
        <v>#N/A</v>
      </c>
      <c r="J75" s="76" t="e">
        <f>INDEX('02'!$DF$3:$DF$35,MATCH(D75,'02'!$D$3:$D$35,0))</f>
        <v>#N/A</v>
      </c>
      <c r="K75" s="76" t="e">
        <f>INDEX('03'!$DF$3:$DF$35,MATCH(D75,'03'!$D$3:$D$35,0))</f>
        <v>#N/A</v>
      </c>
      <c r="L75" s="76" t="e">
        <f>INDEX('04'!$DF$3:$DF$35,MATCH(D75,'04'!$D$3:$D$35,0))</f>
        <v>#N/A</v>
      </c>
    </row>
    <row r="76" spans="3:12" ht="15.75">
      <c r="C76" s="1">
        <f t="shared" si="5"/>
        <v>1</v>
      </c>
      <c r="F76" s="5">
        <f t="shared" si="4"/>
        <v>0</v>
      </c>
      <c r="H76" s="7">
        <f t="shared" si="6"/>
        <v>0</v>
      </c>
      <c r="I76" s="76" t="e">
        <f>INDEX('01'!$DF$3:$DF$35,MATCH(D76,'01'!$D$3:$D$27,0))</f>
        <v>#N/A</v>
      </c>
      <c r="J76" s="76" t="e">
        <f>INDEX('02'!$DF$3:$DF$35,MATCH(D76,'02'!$D$3:$D$35,0))</f>
        <v>#N/A</v>
      </c>
      <c r="K76" s="76" t="e">
        <f>INDEX('03'!$DF$3:$DF$35,MATCH(D76,'03'!$D$3:$D$35,0))</f>
        <v>#N/A</v>
      </c>
      <c r="L76" s="76" t="e">
        <f>INDEX('04'!$DF$3:$DF$35,MATCH(D76,'04'!$D$3:$D$35,0))</f>
        <v>#N/A</v>
      </c>
    </row>
    <row r="77" spans="3:12" ht="15.75">
      <c r="C77" s="1">
        <f t="shared" si="5"/>
        <v>1</v>
      </c>
      <c r="F77" s="5">
        <f t="shared" si="4"/>
        <v>0</v>
      </c>
      <c r="H77" s="7">
        <f t="shared" si="6"/>
        <v>0</v>
      </c>
      <c r="I77" s="76" t="e">
        <f>INDEX('01'!$DF$3:$DF$35,MATCH(D77,'01'!$D$3:$D$27,0))</f>
        <v>#N/A</v>
      </c>
      <c r="J77" s="76" t="e">
        <f>INDEX('02'!$DF$3:$DF$35,MATCH(D77,'02'!$D$3:$D$35,0))</f>
        <v>#N/A</v>
      </c>
      <c r="K77" s="76" t="e">
        <f>INDEX('03'!$DF$3:$DF$35,MATCH(D77,'03'!$D$3:$D$35,0))</f>
        <v>#N/A</v>
      </c>
      <c r="L77" s="76" t="e">
        <f>INDEX('04'!$DF$3:$DF$35,MATCH(D77,'04'!$D$3:$D$35,0))</f>
        <v>#N/A</v>
      </c>
    </row>
    <row r="78" spans="3:12" ht="15.75">
      <c r="C78" s="1">
        <f t="shared" si="5"/>
        <v>1</v>
      </c>
      <c r="F78" s="5">
        <f t="shared" si="4"/>
        <v>0</v>
      </c>
      <c r="H78" s="7">
        <f t="shared" si="6"/>
        <v>0</v>
      </c>
      <c r="I78" s="76" t="e">
        <f>INDEX('01'!$DF$3:$DF$35,MATCH(D78,'01'!$D$3:$D$27,0))</f>
        <v>#N/A</v>
      </c>
      <c r="J78" s="76" t="e">
        <f>INDEX('02'!$DF$3:$DF$35,MATCH(D78,'02'!$D$3:$D$35,0))</f>
        <v>#N/A</v>
      </c>
      <c r="K78" s="76" t="e">
        <f>INDEX('03'!$DF$3:$DF$35,MATCH(D78,'03'!$D$3:$D$35,0))</f>
        <v>#N/A</v>
      </c>
      <c r="L78" s="76" t="e">
        <f>INDEX('04'!$DF$3:$DF$35,MATCH(D78,'04'!$D$3:$D$35,0))</f>
        <v>#N/A</v>
      </c>
    </row>
    <row r="79" spans="3:12" ht="15.75">
      <c r="C79" s="1">
        <f t="shared" si="5"/>
        <v>1</v>
      </c>
      <c r="F79" s="5">
        <f t="shared" si="4"/>
        <v>0</v>
      </c>
      <c r="H79" s="7">
        <f t="shared" si="6"/>
        <v>0</v>
      </c>
      <c r="I79" s="76" t="e">
        <f>INDEX('01'!$DF$3:$DF$35,MATCH(D79,'01'!$D$3:$D$27,0))</f>
        <v>#N/A</v>
      </c>
      <c r="J79" s="76" t="e">
        <f>INDEX('02'!$DF$3:$DF$35,MATCH(D79,'02'!$D$3:$D$35,0))</f>
        <v>#N/A</v>
      </c>
      <c r="K79" s="76" t="e">
        <f>INDEX('03'!$DF$3:$DF$35,MATCH(D79,'03'!$D$3:$D$35,0))</f>
        <v>#N/A</v>
      </c>
      <c r="L79" s="76" t="e">
        <f>INDEX('04'!$DF$3:$DF$35,MATCH(D79,'04'!$D$3:$D$35,0))</f>
        <v>#N/A</v>
      </c>
    </row>
    <row r="80" spans="3:12" ht="15.75">
      <c r="C80" s="1">
        <f t="shared" si="5"/>
        <v>1</v>
      </c>
      <c r="F80" s="5">
        <f t="shared" si="4"/>
        <v>0</v>
      </c>
      <c r="H80" s="7">
        <f t="shared" si="6"/>
        <v>0</v>
      </c>
      <c r="I80" s="76" t="e">
        <f>INDEX('01'!$DF$3:$DF$35,MATCH(D80,'01'!$D$3:$D$27,0))</f>
        <v>#N/A</v>
      </c>
      <c r="J80" s="76" t="e">
        <f>INDEX('02'!$DF$3:$DF$35,MATCH(D80,'02'!$D$3:$D$35,0))</f>
        <v>#N/A</v>
      </c>
      <c r="K80" s="76" t="e">
        <f>INDEX('03'!$DF$3:$DF$35,MATCH(D80,'03'!$D$3:$D$35,0))</f>
        <v>#N/A</v>
      </c>
      <c r="L80" s="76" t="e">
        <f>INDEX('04'!$DF$3:$DF$35,MATCH(D80,'04'!$D$3:$D$35,0))</f>
        <v>#N/A</v>
      </c>
    </row>
    <row r="81" spans="3:12" ht="15.75">
      <c r="C81" s="1">
        <f t="shared" si="5"/>
        <v>1</v>
      </c>
      <c r="F81" s="5">
        <f t="shared" si="4"/>
        <v>0</v>
      </c>
      <c r="H81" s="7">
        <f t="shared" si="6"/>
        <v>0</v>
      </c>
      <c r="I81" s="76" t="e">
        <f>INDEX('01'!$DF$3:$DF$35,MATCH(D81,'01'!$D$3:$D$27,0))</f>
        <v>#N/A</v>
      </c>
      <c r="J81" s="76" t="e">
        <f>INDEX('02'!$DF$3:$DF$35,MATCH(D81,'02'!$D$3:$D$35,0))</f>
        <v>#N/A</v>
      </c>
      <c r="K81" s="76" t="e">
        <f>INDEX('03'!$DF$3:$DF$35,MATCH(D81,'03'!$D$3:$D$35,0))</f>
        <v>#N/A</v>
      </c>
      <c r="L81" s="76" t="e">
        <f>INDEX('04'!$DF$3:$DF$35,MATCH(D81,'04'!$D$3:$D$35,0))</f>
        <v>#N/A</v>
      </c>
    </row>
    <row r="82" spans="3:12" ht="15.75">
      <c r="C82" s="1">
        <f t="shared" si="5"/>
        <v>1</v>
      </c>
      <c r="F82" s="5">
        <f t="shared" si="4"/>
        <v>0</v>
      </c>
      <c r="H82" s="7">
        <f t="shared" si="6"/>
        <v>0</v>
      </c>
      <c r="I82" s="76" t="e">
        <f>INDEX('01'!$DF$3:$DF$35,MATCH(D82,'01'!$D$3:$D$27,0))</f>
        <v>#N/A</v>
      </c>
      <c r="J82" s="76" t="e">
        <f>INDEX('02'!$DF$3:$DF$35,MATCH(D82,'02'!$D$3:$D$35,0))</f>
        <v>#N/A</v>
      </c>
      <c r="K82" s="76" t="e">
        <f>INDEX('03'!$DF$3:$DF$35,MATCH(D82,'03'!$D$3:$D$35,0))</f>
        <v>#N/A</v>
      </c>
      <c r="L82" s="76" t="e">
        <f>INDEX('04'!$DF$3:$DF$35,MATCH(D82,'04'!$D$3:$D$35,0))</f>
        <v>#N/A</v>
      </c>
    </row>
    <row r="83" spans="3:12" ht="15.75">
      <c r="C83" s="1">
        <f t="shared" si="5"/>
        <v>1</v>
      </c>
      <c r="F83" s="5">
        <f t="shared" si="4"/>
        <v>0</v>
      </c>
      <c r="H83" s="7">
        <f t="shared" si="6"/>
        <v>0</v>
      </c>
      <c r="I83" s="76" t="e">
        <f>INDEX('01'!$DF$3:$DF$35,MATCH(D83,'01'!$D$3:$D$27,0))</f>
        <v>#N/A</v>
      </c>
      <c r="J83" s="76" t="e">
        <f>INDEX('02'!$DF$3:$DF$35,MATCH(D83,'02'!$D$3:$D$35,0))</f>
        <v>#N/A</v>
      </c>
      <c r="K83" s="76" t="e">
        <f>INDEX('03'!$DF$3:$DF$35,MATCH(D83,'03'!$D$3:$D$35,0))</f>
        <v>#N/A</v>
      </c>
      <c r="L83" s="76" t="e">
        <f>INDEX('04'!$DF$3:$DF$35,MATCH(D83,'04'!$D$3:$D$35,0))</f>
        <v>#N/A</v>
      </c>
    </row>
    <row r="84" spans="3:12" ht="15.75">
      <c r="C84" s="1">
        <f t="shared" si="5"/>
        <v>1</v>
      </c>
      <c r="F84" s="5">
        <f t="shared" si="4"/>
        <v>0</v>
      </c>
      <c r="H84" s="7">
        <f t="shared" si="6"/>
        <v>0</v>
      </c>
      <c r="I84" s="76" t="e">
        <f>INDEX('01'!$DF$3:$DF$35,MATCH(D84,'01'!$D$3:$D$27,0))</f>
        <v>#N/A</v>
      </c>
      <c r="J84" s="76" t="e">
        <f>INDEX('02'!$DF$3:$DF$35,MATCH(D84,'02'!$D$3:$D$35,0))</f>
        <v>#N/A</v>
      </c>
      <c r="K84" s="76" t="e">
        <f>INDEX('03'!$DF$3:$DF$35,MATCH(D84,'03'!$D$3:$D$35,0))</f>
        <v>#N/A</v>
      </c>
      <c r="L84" s="76" t="e">
        <f>INDEX('04'!$DF$3:$DF$35,MATCH(D84,'04'!$D$3:$D$35,0))</f>
        <v>#N/A</v>
      </c>
    </row>
    <row r="85" spans="3:12" ht="15.75">
      <c r="C85" s="1">
        <f t="shared" si="5"/>
        <v>1</v>
      </c>
      <c r="F85" s="5">
        <f t="shared" si="4"/>
        <v>0</v>
      </c>
      <c r="H85" s="7">
        <f t="shared" si="6"/>
        <v>0</v>
      </c>
      <c r="I85" s="76" t="e">
        <f>INDEX('01'!$DF$3:$DF$35,MATCH(D85,'01'!$D$3:$D$27,0))</f>
        <v>#N/A</v>
      </c>
      <c r="J85" s="76" t="e">
        <f>INDEX('02'!$DF$3:$DF$35,MATCH(D85,'02'!$D$3:$D$35,0))</f>
        <v>#N/A</v>
      </c>
      <c r="K85" s="76" t="e">
        <f>INDEX('03'!$DF$3:$DF$35,MATCH(D85,'03'!$D$3:$D$35,0))</f>
        <v>#N/A</v>
      </c>
      <c r="L85" s="76" t="e">
        <f>INDEX('04'!$DF$3:$DF$35,MATCH(D85,'04'!$D$3:$D$35,0))</f>
        <v>#N/A</v>
      </c>
    </row>
    <row r="86" spans="3:12" ht="15.75">
      <c r="C86" s="1">
        <f t="shared" si="5"/>
        <v>1</v>
      </c>
      <c r="F86" s="5">
        <f t="shared" si="4"/>
        <v>0</v>
      </c>
      <c r="H86" s="7">
        <f t="shared" si="6"/>
        <v>0</v>
      </c>
      <c r="I86" s="76" t="e">
        <f>INDEX('01'!$DF$3:$DF$35,MATCH(D86,'01'!$D$3:$D$27,0))</f>
        <v>#N/A</v>
      </c>
      <c r="J86" s="76" t="e">
        <f>INDEX('02'!$DF$3:$DF$35,MATCH(D86,'02'!$D$3:$D$35,0))</f>
        <v>#N/A</v>
      </c>
      <c r="K86" s="76" t="e">
        <f>INDEX('03'!$DF$3:$DF$35,MATCH(D86,'03'!$D$3:$D$35,0))</f>
        <v>#N/A</v>
      </c>
      <c r="L86" s="76" t="e">
        <f>INDEX('04'!$DF$3:$DF$35,MATCH(D86,'04'!$D$3:$D$35,0))</f>
        <v>#N/A</v>
      </c>
    </row>
    <row r="87" spans="3:12" ht="15.75">
      <c r="C87" s="1">
        <f t="shared" si="5"/>
        <v>1</v>
      </c>
      <c r="F87" s="5">
        <f t="shared" si="4"/>
        <v>0</v>
      </c>
      <c r="H87" s="7">
        <f t="shared" si="6"/>
        <v>0</v>
      </c>
      <c r="I87" s="76" t="e">
        <f>INDEX('01'!$DF$3:$DF$35,MATCH(D87,'01'!$D$3:$D$27,0))</f>
        <v>#N/A</v>
      </c>
      <c r="J87" s="76" t="e">
        <f>INDEX('02'!$DF$3:$DF$35,MATCH(D87,'02'!$D$3:$D$35,0))</f>
        <v>#N/A</v>
      </c>
      <c r="K87" s="76" t="e">
        <f>INDEX('03'!$DF$3:$DF$35,MATCH(D87,'03'!$D$3:$D$35,0))</f>
        <v>#N/A</v>
      </c>
      <c r="L87" s="76" t="e">
        <f>INDEX('04'!$DF$3:$DF$35,MATCH(D87,'04'!$D$3:$D$35,0))</f>
        <v>#N/A</v>
      </c>
    </row>
    <row r="88" spans="3:12" ht="15.75">
      <c r="C88" s="1">
        <f t="shared" si="5"/>
        <v>1</v>
      </c>
      <c r="F88" s="5">
        <f t="shared" si="4"/>
        <v>0</v>
      </c>
      <c r="H88" s="7">
        <f t="shared" si="6"/>
        <v>0</v>
      </c>
      <c r="I88" s="76" t="e">
        <f>INDEX('01'!$DF$3:$DF$35,MATCH(D88,'01'!$D$3:$D$27,0))</f>
        <v>#N/A</v>
      </c>
      <c r="J88" s="76" t="e">
        <f>INDEX('02'!$DF$3:$DF$35,MATCH(D88,'02'!$D$3:$D$35,0))</f>
        <v>#N/A</v>
      </c>
      <c r="K88" s="76" t="e">
        <f>INDEX('03'!$DF$3:$DF$35,MATCH(D88,'03'!$D$3:$D$35,0))</f>
        <v>#N/A</v>
      </c>
      <c r="L88" s="76" t="e">
        <f>INDEX('04'!$DF$3:$DF$35,MATCH(D88,'04'!$D$3:$D$35,0))</f>
        <v>#N/A</v>
      </c>
    </row>
    <row r="89" spans="3:12" ht="15.75">
      <c r="C89" s="1">
        <f t="shared" si="5"/>
        <v>1</v>
      </c>
      <c r="F89" s="5">
        <f t="shared" si="4"/>
        <v>0</v>
      </c>
      <c r="H89" s="7">
        <f t="shared" si="6"/>
        <v>0</v>
      </c>
      <c r="I89" s="76" t="e">
        <f>INDEX('01'!$DF$3:$DF$35,MATCH(D89,'01'!$D$3:$D$27,0))</f>
        <v>#N/A</v>
      </c>
      <c r="J89" s="76" t="e">
        <f>INDEX('02'!$DF$3:$DF$35,MATCH(D89,'02'!$D$3:$D$35,0))</f>
        <v>#N/A</v>
      </c>
      <c r="K89" s="76" t="e">
        <f>INDEX('03'!$DF$3:$DF$35,MATCH(D89,'03'!$D$3:$D$35,0))</f>
        <v>#N/A</v>
      </c>
      <c r="L89" s="76" t="e">
        <f>INDEX('04'!$DF$3:$DF$35,MATCH(D89,'04'!$D$3:$D$35,0))</f>
        <v>#N/A</v>
      </c>
    </row>
    <row r="90" spans="3:12" ht="15.75">
      <c r="C90" s="1">
        <f t="shared" si="5"/>
        <v>1</v>
      </c>
      <c r="F90" s="5">
        <f t="shared" si="4"/>
        <v>0</v>
      </c>
      <c r="H90" s="7">
        <f t="shared" si="6"/>
        <v>0</v>
      </c>
      <c r="I90" s="76" t="e">
        <f>INDEX('01'!$DF$3:$DF$35,MATCH(D90,'01'!$D$3:$D$27,0))</f>
        <v>#N/A</v>
      </c>
      <c r="J90" s="76" t="e">
        <f>INDEX('02'!$DF$3:$DF$35,MATCH(D90,'02'!$D$3:$D$35,0))</f>
        <v>#N/A</v>
      </c>
      <c r="K90" s="76" t="e">
        <f>INDEX('03'!$DF$3:$DF$35,MATCH(D90,'03'!$D$3:$D$35,0))</f>
        <v>#N/A</v>
      </c>
      <c r="L90" s="76" t="e">
        <f>INDEX('04'!$DF$3:$DF$35,MATCH(D90,'04'!$D$3:$D$35,0))</f>
        <v>#N/A</v>
      </c>
    </row>
    <row r="91" spans="3:12" ht="15.75">
      <c r="C91" s="1">
        <f t="shared" si="5"/>
        <v>1</v>
      </c>
      <c r="F91" s="5">
        <f t="shared" si="4"/>
        <v>0</v>
      </c>
      <c r="H91" s="7">
        <f t="shared" si="6"/>
        <v>0</v>
      </c>
      <c r="I91" s="76" t="e">
        <f>INDEX('01'!$DF$3:$DF$35,MATCH(D91,'01'!$D$3:$D$27,0))</f>
        <v>#N/A</v>
      </c>
      <c r="J91" s="76" t="e">
        <f>INDEX('02'!$DF$3:$DF$35,MATCH(D91,'02'!$D$3:$D$35,0))</f>
        <v>#N/A</v>
      </c>
      <c r="K91" s="76" t="e">
        <f>INDEX('03'!$DF$3:$DF$35,MATCH(D91,'03'!$D$3:$D$35,0))</f>
        <v>#N/A</v>
      </c>
      <c r="L91" s="76" t="e">
        <f>INDEX('04'!$DF$3:$DF$35,MATCH(D91,'04'!$D$3:$D$35,0))</f>
        <v>#N/A</v>
      </c>
    </row>
    <row r="92" spans="3:12" ht="15.75">
      <c r="C92" s="1">
        <f t="shared" si="5"/>
        <v>1</v>
      </c>
      <c r="F92" s="5">
        <f t="shared" si="4"/>
        <v>0</v>
      </c>
      <c r="H92" s="7">
        <f t="shared" si="6"/>
        <v>0</v>
      </c>
      <c r="I92" s="76" t="e">
        <f>INDEX('01'!$DF$3:$DF$35,MATCH(D92,'01'!$D$3:$D$27,0))</f>
        <v>#N/A</v>
      </c>
      <c r="J92" s="76" t="e">
        <f>INDEX('02'!$DF$3:$DF$35,MATCH(D92,'02'!$D$3:$D$35,0))</f>
        <v>#N/A</v>
      </c>
      <c r="K92" s="76" t="e">
        <f>INDEX('03'!$DF$3:$DF$35,MATCH(D92,'03'!$D$3:$D$35,0))</f>
        <v>#N/A</v>
      </c>
      <c r="L92" s="76" t="e">
        <f>INDEX('04'!$DF$3:$DF$35,MATCH(D92,'04'!$D$3:$D$35,0))</f>
        <v>#N/A</v>
      </c>
    </row>
    <row r="93" spans="3:16" s="77" customFormat="1" ht="15.75">
      <c r="C93" s="77">
        <f t="shared" si="5"/>
        <v>1</v>
      </c>
      <c r="D93" s="125"/>
      <c r="E93" s="125"/>
      <c r="F93" s="126">
        <f aca="true" t="shared" si="7" ref="F93:F129">SUM(H93:H93)</f>
        <v>0</v>
      </c>
      <c r="G93" s="126"/>
      <c r="H93" s="127">
        <f t="shared" si="6"/>
        <v>0</v>
      </c>
      <c r="I93" s="76" t="e">
        <f>INDEX('01'!$DF$3:$DF$35,MATCH(D93,'01'!$D$3:$D$27,0))</f>
        <v>#N/A</v>
      </c>
      <c r="J93" s="76" t="e">
        <f>INDEX('02'!$DF$3:$DF$35,MATCH(D93,'02'!$D$3:$D$35,0))</f>
        <v>#N/A</v>
      </c>
      <c r="K93" s="76" t="e">
        <f>INDEX('03'!$DF$3:$DF$35,MATCH(D93,'03'!$D$3:$D$35,0))</f>
        <v>#N/A</v>
      </c>
      <c r="L93" s="76" t="e">
        <f>INDEX('04'!$DF$3:$DF$35,MATCH(D93,'04'!$D$3:$D$35,0))</f>
        <v>#N/A</v>
      </c>
      <c r="M93" s="76"/>
      <c r="N93" s="76"/>
      <c r="O93" s="76"/>
      <c r="P93" s="76"/>
    </row>
    <row r="94" spans="3:16" s="77" customFormat="1" ht="15.75">
      <c r="C94" s="77">
        <f t="shared" si="5"/>
        <v>1</v>
      </c>
      <c r="D94" s="125"/>
      <c r="E94" s="125"/>
      <c r="F94" s="126">
        <f t="shared" si="7"/>
        <v>0</v>
      </c>
      <c r="G94" s="126"/>
      <c r="H94" s="127">
        <f t="shared" si="6"/>
        <v>0</v>
      </c>
      <c r="I94" s="76" t="e">
        <f>INDEX('01'!$DF$3:$DF$35,MATCH(D94,'01'!$D$3:$D$27,0))</f>
        <v>#N/A</v>
      </c>
      <c r="J94" s="76" t="e">
        <f>INDEX('02'!$DF$3:$DF$35,MATCH(D94,'02'!$D$3:$D$35,0))</f>
        <v>#N/A</v>
      </c>
      <c r="K94" s="76" t="e">
        <f>INDEX('03'!$DF$3:$DF$35,MATCH(D94,'03'!$D$3:$D$35,0))</f>
        <v>#N/A</v>
      </c>
      <c r="L94" s="76" t="e">
        <f>INDEX('04'!$DF$3:$DF$35,MATCH(D94,'04'!$D$3:$D$35,0))</f>
        <v>#N/A</v>
      </c>
      <c r="M94" s="76"/>
      <c r="N94" s="76"/>
      <c r="O94" s="76"/>
      <c r="P94" s="76"/>
    </row>
    <row r="95" spans="3:16" s="77" customFormat="1" ht="15.75">
      <c r="C95" s="77">
        <f t="shared" si="5"/>
        <v>1</v>
      </c>
      <c r="D95" s="125"/>
      <c r="E95" s="125"/>
      <c r="F95" s="126">
        <f t="shared" si="7"/>
        <v>0</v>
      </c>
      <c r="G95" s="126"/>
      <c r="H95" s="127">
        <f t="shared" si="6"/>
        <v>0</v>
      </c>
      <c r="I95" s="76" t="e">
        <f>INDEX('01'!$DF$3:$DF$35,MATCH(D95,'01'!$D$3:$D$27,0))</f>
        <v>#N/A</v>
      </c>
      <c r="J95" s="76" t="e">
        <f>INDEX('02'!$DF$3:$DF$35,MATCH(D95,'02'!$D$3:$D$35,0))</f>
        <v>#N/A</v>
      </c>
      <c r="K95" s="76" t="e">
        <f>INDEX('03'!$DF$3:$DF$35,MATCH(D95,'03'!$D$3:$D$35,0))</f>
        <v>#N/A</v>
      </c>
      <c r="L95" s="76" t="e">
        <f>INDEX('04'!$DF$3:$DF$35,MATCH(D95,'04'!$D$3:$D$35,0))</f>
        <v>#N/A</v>
      </c>
      <c r="M95" s="76"/>
      <c r="N95" s="76"/>
      <c r="O95" s="76"/>
      <c r="P95" s="76"/>
    </row>
    <row r="96" spans="3:16" s="77" customFormat="1" ht="15.75">
      <c r="C96" s="77">
        <f t="shared" si="5"/>
        <v>1</v>
      </c>
      <c r="D96" s="125"/>
      <c r="E96" s="125"/>
      <c r="F96" s="126">
        <f t="shared" si="7"/>
        <v>0</v>
      </c>
      <c r="G96" s="126"/>
      <c r="H96" s="127">
        <f t="shared" si="6"/>
        <v>0</v>
      </c>
      <c r="I96" s="76" t="e">
        <f>INDEX('01'!$DF$3:$DF$35,MATCH(D96,'01'!$D$3:$D$27,0))</f>
        <v>#N/A</v>
      </c>
      <c r="J96" s="76" t="e">
        <f>INDEX('02'!$DF$3:$DF$35,MATCH(D96,'02'!$D$3:$D$35,0))</f>
        <v>#N/A</v>
      </c>
      <c r="K96" s="76" t="e">
        <f>INDEX('03'!$DF$3:$DF$35,MATCH(D96,'03'!$D$3:$D$35,0))</f>
        <v>#N/A</v>
      </c>
      <c r="L96" s="76" t="e">
        <f>INDEX('04'!$DF$3:$DF$35,MATCH(D96,'04'!$D$3:$D$35,0))</f>
        <v>#N/A</v>
      </c>
      <c r="M96" s="76"/>
      <c r="N96" s="76"/>
      <c r="O96" s="76"/>
      <c r="P96" s="76"/>
    </row>
    <row r="97" spans="3:16" s="77" customFormat="1" ht="15.75">
      <c r="C97" s="77">
        <f t="shared" si="5"/>
        <v>1</v>
      </c>
      <c r="D97" s="125"/>
      <c r="E97" s="125"/>
      <c r="F97" s="126">
        <f t="shared" si="7"/>
        <v>0</v>
      </c>
      <c r="G97" s="126"/>
      <c r="H97" s="127">
        <f t="shared" si="6"/>
        <v>0</v>
      </c>
      <c r="I97" s="76" t="e">
        <f>INDEX('01'!$DF$3:$DF$35,MATCH(D97,'01'!$D$3:$D$27,0))</f>
        <v>#N/A</v>
      </c>
      <c r="J97" s="76" t="e">
        <f>INDEX('02'!$DF$3:$DF$35,MATCH(D97,'02'!$D$3:$D$35,0))</f>
        <v>#N/A</v>
      </c>
      <c r="K97" s="76" t="e">
        <f>INDEX('03'!$DF$3:$DF$35,MATCH(D97,'03'!$D$3:$D$35,0))</f>
        <v>#N/A</v>
      </c>
      <c r="L97" s="76" t="e">
        <f>INDEX('04'!$DF$3:$DF$35,MATCH(D97,'04'!$D$3:$D$35,0))</f>
        <v>#N/A</v>
      </c>
      <c r="M97" s="76"/>
      <c r="N97" s="76"/>
      <c r="O97" s="76"/>
      <c r="P97" s="76"/>
    </row>
    <row r="98" spans="3:16" s="77" customFormat="1" ht="15.75">
      <c r="C98" s="77">
        <f t="shared" si="5"/>
        <v>1</v>
      </c>
      <c r="D98" s="125"/>
      <c r="E98" s="125"/>
      <c r="F98" s="126">
        <f t="shared" si="7"/>
        <v>0</v>
      </c>
      <c r="G98" s="126"/>
      <c r="H98" s="127">
        <f t="shared" si="6"/>
        <v>0</v>
      </c>
      <c r="I98" s="76" t="e">
        <f>INDEX('01'!$DF$3:$DF$35,MATCH(D98,'01'!$D$3:$D$27,0))</f>
        <v>#N/A</v>
      </c>
      <c r="J98" s="76" t="e">
        <f>INDEX('02'!$DF$3:$DF$35,MATCH(D98,'02'!$D$3:$D$35,0))</f>
        <v>#N/A</v>
      </c>
      <c r="K98" s="76" t="e">
        <f>INDEX('03'!$DF$3:$DF$35,MATCH(D98,'03'!$D$3:$D$35,0))</f>
        <v>#N/A</v>
      </c>
      <c r="L98" s="76" t="e">
        <f>INDEX('04'!$DF$3:$DF$35,MATCH(D98,'04'!$D$3:$D$35,0))</f>
        <v>#N/A</v>
      </c>
      <c r="M98" s="76"/>
      <c r="N98" s="76"/>
      <c r="O98" s="76"/>
      <c r="P98" s="76"/>
    </row>
    <row r="99" spans="3:16" s="77" customFormat="1" ht="15.75">
      <c r="C99" s="77">
        <f t="shared" si="5"/>
        <v>1</v>
      </c>
      <c r="D99" s="125"/>
      <c r="E99" s="125"/>
      <c r="F99" s="126">
        <f t="shared" si="7"/>
        <v>0</v>
      </c>
      <c r="G99" s="126"/>
      <c r="H99" s="127">
        <f t="shared" si="6"/>
        <v>0</v>
      </c>
      <c r="I99" s="76" t="e">
        <f>INDEX('01'!$DF$3:$DF$35,MATCH(D99,'01'!$D$3:$D$27,0))</f>
        <v>#N/A</v>
      </c>
      <c r="J99" s="76" t="e">
        <f>INDEX('02'!$DF$3:$DF$35,MATCH(D99,'02'!$D$3:$D$35,0))</f>
        <v>#N/A</v>
      </c>
      <c r="K99" s="76" t="e">
        <f>INDEX('03'!$DF$3:$DF$35,MATCH(D99,'03'!$D$3:$D$35,0))</f>
        <v>#N/A</v>
      </c>
      <c r="L99" s="76" t="e">
        <f>INDEX('04'!$DF$3:$DF$35,MATCH(D99,'04'!$D$3:$D$35,0))</f>
        <v>#N/A</v>
      </c>
      <c r="M99" s="76"/>
      <c r="N99" s="76"/>
      <c r="O99" s="76"/>
      <c r="P99" s="76"/>
    </row>
    <row r="100" spans="3:16" s="77" customFormat="1" ht="15.75">
      <c r="C100" s="77">
        <f t="shared" si="5"/>
        <v>1</v>
      </c>
      <c r="D100" s="125"/>
      <c r="E100" s="125"/>
      <c r="F100" s="126">
        <f t="shared" si="7"/>
        <v>0</v>
      </c>
      <c r="G100" s="126"/>
      <c r="H100" s="127">
        <f t="shared" si="6"/>
        <v>0</v>
      </c>
      <c r="I100" s="76" t="e">
        <f>INDEX('01'!$DF$3:$DF$35,MATCH(D100,'01'!$D$3:$D$27,0))</f>
        <v>#N/A</v>
      </c>
      <c r="J100" s="76" t="e">
        <f>INDEX('02'!$DF$3:$DF$35,MATCH(D100,'02'!$D$3:$D$35,0))</f>
        <v>#N/A</v>
      </c>
      <c r="K100" s="76" t="e">
        <f>INDEX('03'!$DF$3:$DF$35,MATCH(D100,'03'!$D$3:$D$35,0))</f>
        <v>#N/A</v>
      </c>
      <c r="L100" s="76" t="e">
        <f>INDEX('04'!$DF$3:$DF$35,MATCH(D100,'04'!$D$3:$D$35,0))</f>
        <v>#N/A</v>
      </c>
      <c r="M100" s="76"/>
      <c r="N100" s="76"/>
      <c r="O100" s="76"/>
      <c r="P100" s="76"/>
    </row>
    <row r="101" spans="3:16" s="77" customFormat="1" ht="15.75">
      <c r="C101" s="77">
        <f t="shared" si="5"/>
        <v>1</v>
      </c>
      <c r="D101" s="125"/>
      <c r="E101" s="125"/>
      <c r="F101" s="126">
        <f t="shared" si="7"/>
        <v>0</v>
      </c>
      <c r="G101" s="126"/>
      <c r="H101" s="127">
        <f t="shared" si="6"/>
        <v>0</v>
      </c>
      <c r="I101" s="76" t="e">
        <f>INDEX('01'!$DF$3:$DF$35,MATCH(D101,'01'!$D$3:$D$27,0))</f>
        <v>#N/A</v>
      </c>
      <c r="J101" s="76" t="e">
        <f>INDEX('02'!$DF$3:$DF$35,MATCH(D101,'02'!$D$3:$D$35,0))</f>
        <v>#N/A</v>
      </c>
      <c r="K101" s="76" t="e">
        <f>INDEX('03'!$DF$3:$DF$35,MATCH(D101,'03'!$D$3:$D$35,0))</f>
        <v>#N/A</v>
      </c>
      <c r="L101" s="76" t="e">
        <f>INDEX('04'!$DF$3:$DF$35,MATCH(D101,'04'!$D$3:$D$35,0))</f>
        <v>#N/A</v>
      </c>
      <c r="M101" s="76"/>
      <c r="N101" s="76"/>
      <c r="O101" s="76"/>
      <c r="P101" s="76"/>
    </row>
    <row r="102" spans="3:16" s="77" customFormat="1" ht="15.75">
      <c r="C102" s="77">
        <f t="shared" si="5"/>
        <v>1</v>
      </c>
      <c r="D102" s="125"/>
      <c r="E102" s="125"/>
      <c r="F102" s="126">
        <f t="shared" si="7"/>
        <v>0</v>
      </c>
      <c r="G102" s="126"/>
      <c r="H102" s="127">
        <f t="shared" si="6"/>
        <v>0</v>
      </c>
      <c r="I102" s="76" t="e">
        <f>INDEX('01'!$DF$3:$DF$35,MATCH(D102,'01'!$D$3:$D$27,0))</f>
        <v>#N/A</v>
      </c>
      <c r="J102" s="76" t="e">
        <f>INDEX('02'!$DF$3:$DF$35,MATCH(D102,'02'!$D$3:$D$35,0))</f>
        <v>#N/A</v>
      </c>
      <c r="K102" s="76" t="e">
        <f>INDEX('03'!$DF$3:$DF$35,MATCH(D102,'03'!$D$3:$D$35,0))</f>
        <v>#N/A</v>
      </c>
      <c r="L102" s="76" t="e">
        <f>INDEX('04'!$DF$3:$DF$35,MATCH(D102,'04'!$D$3:$D$35,0))</f>
        <v>#N/A</v>
      </c>
      <c r="M102" s="76"/>
      <c r="N102" s="76"/>
      <c r="O102" s="76"/>
      <c r="P102" s="76"/>
    </row>
    <row r="103" spans="3:16" s="77" customFormat="1" ht="15.75">
      <c r="C103" s="77">
        <f t="shared" si="5"/>
        <v>1</v>
      </c>
      <c r="D103" s="125"/>
      <c r="E103" s="125"/>
      <c r="F103" s="126">
        <f t="shared" si="7"/>
        <v>0</v>
      </c>
      <c r="G103" s="126"/>
      <c r="H103" s="127">
        <f t="shared" si="6"/>
        <v>0</v>
      </c>
      <c r="I103" s="76" t="e">
        <f>INDEX('01'!$DF$3:$DF$35,MATCH(D103,'01'!$D$3:$D$27,0))</f>
        <v>#N/A</v>
      </c>
      <c r="J103" s="76" t="e">
        <f>INDEX('02'!$DF$3:$DF$35,MATCH(D103,'02'!$D$3:$D$35,0))</f>
        <v>#N/A</v>
      </c>
      <c r="K103" s="76" t="e">
        <f>INDEX('03'!$DF$3:$DF$35,MATCH(D103,'03'!$D$3:$D$35,0))</f>
        <v>#N/A</v>
      </c>
      <c r="L103" s="76" t="e">
        <f>INDEX('04'!$DF$3:$DF$35,MATCH(D103,'04'!$D$3:$D$35,0))</f>
        <v>#N/A</v>
      </c>
      <c r="M103" s="76"/>
      <c r="N103" s="76"/>
      <c r="O103" s="76"/>
      <c r="P103" s="76"/>
    </row>
    <row r="104" spans="3:16" s="77" customFormat="1" ht="15.75">
      <c r="C104" s="77">
        <f t="shared" si="5"/>
        <v>1</v>
      </c>
      <c r="D104" s="125"/>
      <c r="E104" s="125"/>
      <c r="F104" s="126">
        <f t="shared" si="7"/>
        <v>0</v>
      </c>
      <c r="G104" s="126"/>
      <c r="H104" s="127">
        <f t="shared" si="6"/>
        <v>0</v>
      </c>
      <c r="I104" s="76" t="e">
        <f>INDEX('01'!$DF$3:$DF$35,MATCH(D104,'01'!$D$3:$D$27,0))</f>
        <v>#N/A</v>
      </c>
      <c r="J104" s="76" t="e">
        <f>INDEX('02'!$DF$3:$DF$35,MATCH(D104,'02'!$D$3:$D$35,0))</f>
        <v>#N/A</v>
      </c>
      <c r="K104" s="76" t="e">
        <f>INDEX('03'!$DF$3:$DF$35,MATCH(D104,'03'!$D$3:$D$35,0))</f>
        <v>#N/A</v>
      </c>
      <c r="L104" s="76" t="e">
        <f>INDEX('04'!$DF$3:$DF$35,MATCH(D104,'04'!$D$3:$D$35,0))</f>
        <v>#N/A</v>
      </c>
      <c r="M104" s="76"/>
      <c r="N104" s="76"/>
      <c r="O104" s="76"/>
      <c r="P104" s="76"/>
    </row>
    <row r="105" spans="3:16" s="77" customFormat="1" ht="15.75">
      <c r="C105" s="77">
        <f t="shared" si="5"/>
        <v>1</v>
      </c>
      <c r="D105" s="125"/>
      <c r="E105" s="125"/>
      <c r="F105" s="126">
        <f t="shared" si="7"/>
        <v>0</v>
      </c>
      <c r="G105" s="126"/>
      <c r="H105" s="127">
        <f t="shared" si="6"/>
        <v>0</v>
      </c>
      <c r="I105" s="76" t="e">
        <f>INDEX('01'!$DF$3:$DF$35,MATCH(D105,'01'!$D$3:$D$27,0))</f>
        <v>#N/A</v>
      </c>
      <c r="J105" s="76" t="e">
        <f>INDEX('02'!$DF$3:$DF$35,MATCH(D105,'02'!$D$3:$D$35,0))</f>
        <v>#N/A</v>
      </c>
      <c r="K105" s="76" t="e">
        <f>INDEX('03'!$DF$3:$DF$35,MATCH(D105,'03'!$D$3:$D$35,0))</f>
        <v>#N/A</v>
      </c>
      <c r="L105" s="76" t="e">
        <f>INDEX('04'!$DF$3:$DF$35,MATCH(D105,'04'!$D$3:$D$35,0))</f>
        <v>#N/A</v>
      </c>
      <c r="M105" s="76"/>
      <c r="N105" s="76"/>
      <c r="O105" s="76"/>
      <c r="P105" s="76"/>
    </row>
    <row r="106" spans="3:16" s="77" customFormat="1" ht="15.75">
      <c r="C106" s="77">
        <f t="shared" si="5"/>
        <v>1</v>
      </c>
      <c r="D106" s="125"/>
      <c r="E106" s="125"/>
      <c r="F106" s="126">
        <f t="shared" si="7"/>
        <v>0</v>
      </c>
      <c r="G106" s="126"/>
      <c r="H106" s="127">
        <f t="shared" si="6"/>
        <v>0</v>
      </c>
      <c r="I106" s="76" t="e">
        <f>INDEX('01'!$DF$3:$DF$35,MATCH(D106,'01'!$D$3:$D$27,0))</f>
        <v>#N/A</v>
      </c>
      <c r="J106" s="76" t="e">
        <f>INDEX('02'!$DF$3:$DF$35,MATCH(D106,'02'!$D$3:$D$35,0))</f>
        <v>#N/A</v>
      </c>
      <c r="K106" s="76" t="e">
        <f>INDEX('03'!$DF$3:$DF$35,MATCH(D106,'03'!$D$3:$D$35,0))</f>
        <v>#N/A</v>
      </c>
      <c r="L106" s="76" t="e">
        <f>INDEX('04'!$DF$3:$DF$35,MATCH(D106,'04'!$D$3:$D$35,0))</f>
        <v>#N/A</v>
      </c>
      <c r="M106" s="76"/>
      <c r="N106" s="76"/>
      <c r="O106" s="76"/>
      <c r="P106" s="76"/>
    </row>
    <row r="107" spans="3:16" s="77" customFormat="1" ht="15.75">
      <c r="C107" s="77">
        <f t="shared" si="5"/>
        <v>1</v>
      </c>
      <c r="D107" s="125"/>
      <c r="E107" s="125"/>
      <c r="F107" s="126">
        <f t="shared" si="7"/>
        <v>0</v>
      </c>
      <c r="G107" s="126"/>
      <c r="H107" s="127">
        <f t="shared" si="6"/>
        <v>0</v>
      </c>
      <c r="I107" s="76" t="e">
        <f>INDEX('01'!$DF$3:$DF$35,MATCH(D107,'01'!$D$3:$D$27,0))</f>
        <v>#N/A</v>
      </c>
      <c r="J107" s="76" t="e">
        <f>INDEX('02'!$DF$3:$DF$35,MATCH(D107,'02'!$D$3:$D$35,0))</f>
        <v>#N/A</v>
      </c>
      <c r="K107" s="76" t="e">
        <f>INDEX('03'!$DF$3:$DF$35,MATCH(D107,'03'!$D$3:$D$35,0))</f>
        <v>#N/A</v>
      </c>
      <c r="L107" s="76" t="e">
        <f>INDEX('04'!$DF$3:$DF$35,MATCH(D107,'04'!$D$3:$D$35,0))</f>
        <v>#N/A</v>
      </c>
      <c r="M107" s="76"/>
      <c r="N107" s="76"/>
      <c r="O107" s="76"/>
      <c r="P107" s="76"/>
    </row>
    <row r="108" spans="3:16" s="77" customFormat="1" ht="15.75">
      <c r="C108" s="77">
        <f t="shared" si="5"/>
        <v>1</v>
      </c>
      <c r="D108" s="125"/>
      <c r="E108" s="125"/>
      <c r="F108" s="126">
        <f t="shared" si="7"/>
        <v>0</v>
      </c>
      <c r="G108" s="126"/>
      <c r="H108" s="127">
        <f t="shared" si="6"/>
        <v>0</v>
      </c>
      <c r="I108" s="76" t="e">
        <f>INDEX('01'!$DF$3:$DF$35,MATCH(D108,'01'!$D$3:$D$27,0))</f>
        <v>#N/A</v>
      </c>
      <c r="J108" s="76" t="e">
        <f>INDEX('02'!$DF$3:$DF$35,MATCH(D108,'02'!$D$3:$D$35,0))</f>
        <v>#N/A</v>
      </c>
      <c r="K108" s="76" t="e">
        <f>INDEX('03'!$DF$3:$DF$35,MATCH(D108,'03'!$D$3:$D$35,0))</f>
        <v>#N/A</v>
      </c>
      <c r="L108" s="76" t="e">
        <f>INDEX('04'!$DF$3:$DF$35,MATCH(D108,'04'!$D$3:$D$35,0))</f>
        <v>#N/A</v>
      </c>
      <c r="M108" s="76"/>
      <c r="N108" s="76"/>
      <c r="O108" s="76"/>
      <c r="P108" s="76"/>
    </row>
    <row r="109" spans="3:16" s="77" customFormat="1" ht="15.75">
      <c r="C109" s="77">
        <f t="shared" si="5"/>
        <v>1</v>
      </c>
      <c r="D109" s="125"/>
      <c r="E109" s="125"/>
      <c r="F109" s="126">
        <f t="shared" si="7"/>
        <v>0</v>
      </c>
      <c r="G109" s="126"/>
      <c r="H109" s="127">
        <f t="shared" si="6"/>
        <v>0</v>
      </c>
      <c r="I109" s="76" t="e">
        <f>INDEX('01'!$DF$3:$DF$35,MATCH(D109,'01'!$D$3:$D$27,0))</f>
        <v>#N/A</v>
      </c>
      <c r="J109" s="76" t="e">
        <f>INDEX('02'!$DF$3:$DF$35,MATCH(D109,'02'!$D$3:$D$35,0))</f>
        <v>#N/A</v>
      </c>
      <c r="K109" s="76" t="e">
        <f>INDEX('03'!$DF$3:$DF$35,MATCH(D109,'03'!$D$3:$D$35,0))</f>
        <v>#N/A</v>
      </c>
      <c r="L109" s="76" t="e">
        <f>INDEX('04'!$DF$3:$DF$35,MATCH(D109,'04'!$D$3:$D$35,0))</f>
        <v>#N/A</v>
      </c>
      <c r="M109" s="76"/>
      <c r="N109" s="76"/>
      <c r="O109" s="76"/>
      <c r="P109" s="76"/>
    </row>
    <row r="110" spans="3:16" s="77" customFormat="1" ht="15.75">
      <c r="C110" s="77">
        <f t="shared" si="5"/>
        <v>1</v>
      </c>
      <c r="D110" s="125"/>
      <c r="E110" s="125"/>
      <c r="F110" s="126">
        <f t="shared" si="7"/>
        <v>0</v>
      </c>
      <c r="G110" s="126"/>
      <c r="H110" s="127">
        <f t="shared" si="6"/>
        <v>0</v>
      </c>
      <c r="I110" s="76" t="e">
        <f>INDEX('01'!$DF$3:$DF$35,MATCH(D110,'01'!$D$3:$D$27,0))</f>
        <v>#N/A</v>
      </c>
      <c r="J110" s="76" t="e">
        <f>INDEX('02'!$DF$3:$DF$35,MATCH(D110,'02'!$D$3:$D$35,0))</f>
        <v>#N/A</v>
      </c>
      <c r="K110" s="76" t="e">
        <f>INDEX('03'!$DF$3:$DF$35,MATCH(D110,'03'!$D$3:$D$35,0))</f>
        <v>#N/A</v>
      </c>
      <c r="L110" s="76" t="e">
        <f>INDEX('04'!$DF$3:$DF$35,MATCH(D110,'04'!$D$3:$D$35,0))</f>
        <v>#N/A</v>
      </c>
      <c r="M110" s="76"/>
      <c r="N110" s="76"/>
      <c r="O110" s="76"/>
      <c r="P110" s="76"/>
    </row>
    <row r="111" spans="3:16" s="77" customFormat="1" ht="15.75">
      <c r="C111" s="77">
        <f t="shared" si="5"/>
        <v>1</v>
      </c>
      <c r="D111" s="125"/>
      <c r="E111" s="125"/>
      <c r="F111" s="126">
        <f t="shared" si="7"/>
        <v>0</v>
      </c>
      <c r="G111" s="126"/>
      <c r="H111" s="127">
        <f t="shared" si="6"/>
        <v>0</v>
      </c>
      <c r="I111" s="76" t="e">
        <f>INDEX('01'!$DF$3:$DF$35,MATCH(D111,'01'!$D$3:$D$27,0))</f>
        <v>#N/A</v>
      </c>
      <c r="J111" s="76" t="e">
        <f>INDEX('02'!$DF$3:$DF$35,MATCH(D111,'02'!$D$3:$D$35,0))</f>
        <v>#N/A</v>
      </c>
      <c r="K111" s="76" t="e">
        <f>INDEX('03'!$DF$3:$DF$35,MATCH(D111,'03'!$D$3:$D$35,0))</f>
        <v>#N/A</v>
      </c>
      <c r="L111" s="76" t="e">
        <f>INDEX('04'!$DF$3:$DF$35,MATCH(D111,'04'!$D$3:$D$35,0))</f>
        <v>#N/A</v>
      </c>
      <c r="M111" s="76"/>
      <c r="N111" s="76"/>
      <c r="O111" s="76"/>
      <c r="P111" s="76"/>
    </row>
    <row r="112" spans="3:16" s="77" customFormat="1" ht="15.75">
      <c r="C112" s="77">
        <f t="shared" si="5"/>
        <v>1</v>
      </c>
      <c r="D112" s="125"/>
      <c r="E112" s="125"/>
      <c r="F112" s="126">
        <f t="shared" si="7"/>
        <v>0</v>
      </c>
      <c r="G112" s="126"/>
      <c r="H112" s="127">
        <f t="shared" si="6"/>
        <v>0</v>
      </c>
      <c r="I112" s="76" t="e">
        <f>INDEX('01'!$DF$3:$DF$35,MATCH(D112,'01'!$D$3:$D$27,0))</f>
        <v>#N/A</v>
      </c>
      <c r="J112" s="76" t="e">
        <f>INDEX('02'!$DF$3:$DF$35,MATCH(D112,'02'!$D$3:$D$35,0))</f>
        <v>#N/A</v>
      </c>
      <c r="K112" s="76" t="e">
        <f>INDEX('03'!$DF$3:$DF$35,MATCH(D112,'03'!$D$3:$D$35,0))</f>
        <v>#N/A</v>
      </c>
      <c r="L112" s="76" t="e">
        <f>INDEX('04'!$DF$3:$DF$35,MATCH(D112,'04'!$D$3:$D$35,0))</f>
        <v>#N/A</v>
      </c>
      <c r="M112" s="76"/>
      <c r="N112" s="76"/>
      <c r="O112" s="76"/>
      <c r="P112" s="76"/>
    </row>
    <row r="113" spans="3:16" s="77" customFormat="1" ht="15.75">
      <c r="C113" s="77">
        <f t="shared" si="5"/>
        <v>1</v>
      </c>
      <c r="D113" s="125"/>
      <c r="E113" s="125"/>
      <c r="F113" s="126">
        <f t="shared" si="7"/>
        <v>0</v>
      </c>
      <c r="G113" s="126"/>
      <c r="H113" s="127">
        <f t="shared" si="6"/>
        <v>0</v>
      </c>
      <c r="I113" s="76" t="e">
        <f>INDEX('01'!$DF$3:$DF$35,MATCH(D113,'01'!$D$3:$D$27,0))</f>
        <v>#N/A</v>
      </c>
      <c r="J113" s="76" t="e">
        <f>INDEX('02'!$DF$3:$DF$35,MATCH(D113,'02'!$D$3:$D$35,0))</f>
        <v>#N/A</v>
      </c>
      <c r="K113" s="76" t="e">
        <f>INDEX('03'!$DF$3:$DF$35,MATCH(D113,'03'!$D$3:$D$35,0))</f>
        <v>#N/A</v>
      </c>
      <c r="L113" s="76" t="e">
        <f>INDEX('04'!$DF$3:$DF$35,MATCH(D113,'04'!$D$3:$D$35,0))</f>
        <v>#N/A</v>
      </c>
      <c r="M113" s="76"/>
      <c r="N113" s="76"/>
      <c r="O113" s="76"/>
      <c r="P113" s="76"/>
    </row>
    <row r="114" spans="3:16" s="77" customFormat="1" ht="15.75">
      <c r="C114" s="77">
        <f t="shared" si="5"/>
        <v>1</v>
      </c>
      <c r="D114" s="125"/>
      <c r="E114" s="125"/>
      <c r="F114" s="126">
        <f t="shared" si="7"/>
        <v>0</v>
      </c>
      <c r="G114" s="126"/>
      <c r="H114" s="127">
        <f t="shared" si="6"/>
        <v>0</v>
      </c>
      <c r="I114" s="76" t="e">
        <f>INDEX('01'!$DF$3:$DF$35,MATCH(D114,'01'!$D$3:$D$27,0))</f>
        <v>#N/A</v>
      </c>
      <c r="J114" s="76" t="e">
        <f>INDEX('02'!$DF$3:$DF$35,MATCH(D114,'02'!$D$3:$D$35,0))</f>
        <v>#N/A</v>
      </c>
      <c r="K114" s="76" t="e">
        <f>INDEX('03'!$DF$3:$DF$35,MATCH(D114,'03'!$D$3:$D$35,0))</f>
        <v>#N/A</v>
      </c>
      <c r="L114" s="76" t="e">
        <f>INDEX('04'!$DF$3:$DF$35,MATCH(D114,'04'!$D$3:$D$35,0))</f>
        <v>#N/A</v>
      </c>
      <c r="M114" s="76"/>
      <c r="N114" s="76"/>
      <c r="O114" s="76"/>
      <c r="P114" s="76"/>
    </row>
    <row r="115" spans="3:16" s="77" customFormat="1" ht="15.75">
      <c r="C115" s="77">
        <f t="shared" si="5"/>
        <v>1</v>
      </c>
      <c r="D115" s="125"/>
      <c r="E115" s="125"/>
      <c r="F115" s="126">
        <f t="shared" si="7"/>
        <v>0</v>
      </c>
      <c r="G115" s="126"/>
      <c r="H115" s="127">
        <f t="shared" si="6"/>
        <v>0</v>
      </c>
      <c r="I115" s="76" t="e">
        <f>INDEX('01'!$DF$3:$DF$35,MATCH(D115,'01'!$D$3:$D$27,0))</f>
        <v>#N/A</v>
      </c>
      <c r="J115" s="76" t="e">
        <f>INDEX('02'!$DF$3:$DF$35,MATCH(D115,'02'!$D$3:$D$35,0))</f>
        <v>#N/A</v>
      </c>
      <c r="K115" s="76" t="e">
        <f>INDEX('03'!$DF$3:$DF$35,MATCH(D115,'03'!$D$3:$D$35,0))</f>
        <v>#N/A</v>
      </c>
      <c r="L115" s="76" t="e">
        <f>INDEX('04'!$DF$3:$DF$35,MATCH(D115,'04'!$D$3:$D$35,0))</f>
        <v>#N/A</v>
      </c>
      <c r="M115" s="76"/>
      <c r="N115" s="76"/>
      <c r="O115" s="76"/>
      <c r="P115" s="76"/>
    </row>
    <row r="116" spans="3:16" s="77" customFormat="1" ht="15.75">
      <c r="C116" s="77">
        <f t="shared" si="5"/>
        <v>1</v>
      </c>
      <c r="D116" s="125"/>
      <c r="E116" s="125"/>
      <c r="F116" s="126">
        <f t="shared" si="7"/>
        <v>0</v>
      </c>
      <c r="G116" s="126"/>
      <c r="H116" s="127">
        <f t="shared" si="6"/>
        <v>0</v>
      </c>
      <c r="I116" s="76" t="e">
        <f>INDEX('01'!$DF$3:$DF$35,MATCH(D116,'01'!$D$3:$D$27,0))</f>
        <v>#N/A</v>
      </c>
      <c r="J116" s="76" t="e">
        <f>INDEX('02'!$DF$3:$DF$35,MATCH(D116,'02'!$D$3:$D$35,0))</f>
        <v>#N/A</v>
      </c>
      <c r="K116" s="76" t="e">
        <f>INDEX('03'!$DF$3:$DF$35,MATCH(D116,'03'!$D$3:$D$35,0))</f>
        <v>#N/A</v>
      </c>
      <c r="L116" s="76" t="e">
        <f>INDEX('04'!$DF$3:$DF$35,MATCH(D116,'04'!$D$3:$D$35,0))</f>
        <v>#N/A</v>
      </c>
      <c r="M116" s="76"/>
      <c r="N116" s="76"/>
      <c r="O116" s="76"/>
      <c r="P116" s="76"/>
    </row>
    <row r="117" spans="3:16" s="77" customFormat="1" ht="15.75">
      <c r="C117" s="77">
        <f t="shared" si="5"/>
        <v>1</v>
      </c>
      <c r="D117" s="125"/>
      <c r="E117" s="125"/>
      <c r="F117" s="126">
        <f t="shared" si="7"/>
        <v>0</v>
      </c>
      <c r="G117" s="126"/>
      <c r="H117" s="127">
        <f t="shared" si="6"/>
        <v>0</v>
      </c>
      <c r="I117" s="76" t="e">
        <f>INDEX('01'!$DF$3:$DF$35,MATCH(D117,'01'!$D$3:$D$27,0))</f>
        <v>#N/A</v>
      </c>
      <c r="J117" s="76" t="e">
        <f>INDEX('02'!$DF$3:$DF$35,MATCH(D117,'02'!$D$3:$D$35,0))</f>
        <v>#N/A</v>
      </c>
      <c r="K117" s="76" t="e">
        <f>INDEX('03'!$DF$3:$DF$35,MATCH(D117,'03'!$D$3:$D$35,0))</f>
        <v>#N/A</v>
      </c>
      <c r="L117" s="76" t="e">
        <f>INDEX('04'!$DF$3:$DF$35,MATCH(D117,'04'!$D$3:$D$35,0))</f>
        <v>#N/A</v>
      </c>
      <c r="M117" s="76"/>
      <c r="N117" s="76"/>
      <c r="O117" s="76"/>
      <c r="P117" s="76"/>
    </row>
    <row r="118" spans="3:16" s="77" customFormat="1" ht="15.75">
      <c r="C118" s="77">
        <f t="shared" si="5"/>
        <v>1</v>
      </c>
      <c r="D118" s="125"/>
      <c r="E118" s="125"/>
      <c r="F118" s="126">
        <f t="shared" si="7"/>
        <v>0</v>
      </c>
      <c r="G118" s="126"/>
      <c r="H118" s="127">
        <f t="shared" si="6"/>
        <v>0</v>
      </c>
      <c r="I118" s="76" t="e">
        <f>INDEX('01'!$DF$3:$DF$35,MATCH(D118,'01'!$D$3:$D$27,0))</f>
        <v>#N/A</v>
      </c>
      <c r="J118" s="76" t="e">
        <f>INDEX('02'!$DF$3:$DF$35,MATCH(D118,'02'!$D$3:$D$35,0))</f>
        <v>#N/A</v>
      </c>
      <c r="K118" s="76" t="e">
        <f>INDEX('03'!$DF$3:$DF$35,MATCH(D118,'03'!$D$3:$D$35,0))</f>
        <v>#N/A</v>
      </c>
      <c r="L118" s="76" t="e">
        <f>INDEX('04'!$DF$3:$DF$35,MATCH(D118,'04'!$D$3:$D$35,0))</f>
        <v>#N/A</v>
      </c>
      <c r="M118" s="76"/>
      <c r="N118" s="76"/>
      <c r="O118" s="76"/>
      <c r="P118" s="76"/>
    </row>
    <row r="119" spans="3:16" s="77" customFormat="1" ht="15.75">
      <c r="C119" s="77">
        <f t="shared" si="5"/>
        <v>1</v>
      </c>
      <c r="D119" s="125"/>
      <c r="E119" s="125"/>
      <c r="F119" s="126">
        <f t="shared" si="7"/>
        <v>0</v>
      </c>
      <c r="G119" s="126"/>
      <c r="H119" s="127">
        <f t="shared" si="6"/>
        <v>0</v>
      </c>
      <c r="I119" s="76" t="e">
        <f>INDEX('01'!$DF$3:$DF$35,MATCH(D119,'01'!$D$3:$D$27,0))</f>
        <v>#N/A</v>
      </c>
      <c r="J119" s="76" t="e">
        <f>INDEX('02'!$DF$3:$DF$35,MATCH(D119,'02'!$D$3:$D$35,0))</f>
        <v>#N/A</v>
      </c>
      <c r="K119" s="76" t="e">
        <f>INDEX('03'!$DF$3:$DF$35,MATCH(D119,'03'!$D$3:$D$35,0))</f>
        <v>#N/A</v>
      </c>
      <c r="L119" s="76" t="e">
        <f>INDEX('04'!$DF$3:$DF$35,MATCH(D119,'04'!$D$3:$D$35,0))</f>
        <v>#N/A</v>
      </c>
      <c r="M119" s="76"/>
      <c r="N119" s="76"/>
      <c r="O119" s="76"/>
      <c r="P119" s="76"/>
    </row>
    <row r="120" spans="3:16" s="77" customFormat="1" ht="15.75">
      <c r="C120" s="77">
        <f t="shared" si="5"/>
        <v>1</v>
      </c>
      <c r="D120" s="125"/>
      <c r="E120" s="125"/>
      <c r="F120" s="126">
        <f t="shared" si="7"/>
        <v>0</v>
      </c>
      <c r="G120" s="126"/>
      <c r="H120" s="127">
        <f t="shared" si="6"/>
        <v>0</v>
      </c>
      <c r="I120" s="76" t="e">
        <f>INDEX('01'!$DF$3:$DF$35,MATCH(D120,'01'!$D$3:$D$27,0))</f>
        <v>#N/A</v>
      </c>
      <c r="J120" s="76" t="e">
        <f>INDEX('02'!$DF$3:$DF$35,MATCH(D120,'02'!$D$3:$D$35,0))</f>
        <v>#N/A</v>
      </c>
      <c r="K120" s="76" t="e">
        <f>INDEX('03'!$DF$3:$DF$35,MATCH(D120,'03'!$D$3:$D$35,0))</f>
        <v>#N/A</v>
      </c>
      <c r="L120" s="76" t="e">
        <f>INDEX('04'!$DF$3:$DF$35,MATCH(D120,'04'!$D$3:$D$35,0))</f>
        <v>#N/A</v>
      </c>
      <c r="M120" s="76"/>
      <c r="N120" s="76"/>
      <c r="O120" s="76"/>
      <c r="P120" s="76"/>
    </row>
    <row r="121" spans="3:16" s="77" customFormat="1" ht="15.75">
      <c r="C121" s="77">
        <f t="shared" si="5"/>
        <v>1</v>
      </c>
      <c r="D121" s="125"/>
      <c r="E121" s="125"/>
      <c r="F121" s="126">
        <f t="shared" si="7"/>
        <v>0</v>
      </c>
      <c r="G121" s="126"/>
      <c r="H121" s="127">
        <f t="shared" si="6"/>
        <v>0</v>
      </c>
      <c r="I121" s="76" t="e">
        <f>INDEX('01'!$DF$3:$DF$35,MATCH(D121,'01'!$D$3:$D$27,0))</f>
        <v>#N/A</v>
      </c>
      <c r="J121" s="76" t="e">
        <f>INDEX('02'!$DF$3:$DF$35,MATCH(D121,'02'!$D$3:$D$35,0))</f>
        <v>#N/A</v>
      </c>
      <c r="K121" s="76" t="e">
        <f>INDEX('03'!$DF$3:$DF$35,MATCH(D121,'03'!$D$3:$D$35,0))</f>
        <v>#N/A</v>
      </c>
      <c r="L121" s="76" t="e">
        <f>INDEX('04'!$DF$3:$DF$35,MATCH(D121,'04'!$D$3:$D$35,0))</f>
        <v>#N/A</v>
      </c>
      <c r="M121" s="76"/>
      <c r="N121" s="76"/>
      <c r="O121" s="76"/>
      <c r="P121" s="76"/>
    </row>
    <row r="122" spans="3:16" s="77" customFormat="1" ht="15.75">
      <c r="C122" s="77">
        <f t="shared" si="5"/>
        <v>1</v>
      </c>
      <c r="D122" s="125"/>
      <c r="E122" s="125"/>
      <c r="F122" s="126">
        <f t="shared" si="7"/>
        <v>0</v>
      </c>
      <c r="G122" s="126"/>
      <c r="H122" s="127">
        <f t="shared" si="6"/>
        <v>0</v>
      </c>
      <c r="I122" s="76" t="e">
        <f>INDEX('01'!$DF$3:$DF$35,MATCH(D122,'01'!$D$3:$D$27,0))</f>
        <v>#N/A</v>
      </c>
      <c r="J122" s="76" t="e">
        <f>INDEX('02'!$DF$3:$DF$35,MATCH(D122,'02'!$D$3:$D$35,0))</f>
        <v>#N/A</v>
      </c>
      <c r="K122" s="76" t="e">
        <f>INDEX('03'!$DF$3:$DF$35,MATCH(D122,'03'!$D$3:$D$35,0))</f>
        <v>#N/A</v>
      </c>
      <c r="L122" s="76" t="e">
        <f>INDEX('04'!$DF$3:$DF$35,MATCH(D122,'04'!$D$3:$D$35,0))</f>
        <v>#N/A</v>
      </c>
      <c r="M122" s="76"/>
      <c r="N122" s="76"/>
      <c r="O122" s="76"/>
      <c r="P122" s="76"/>
    </row>
    <row r="123" spans="3:16" s="77" customFormat="1" ht="15.75">
      <c r="C123" s="77">
        <f t="shared" si="5"/>
        <v>1</v>
      </c>
      <c r="D123" s="125"/>
      <c r="E123" s="125"/>
      <c r="F123" s="126">
        <f t="shared" si="7"/>
        <v>0</v>
      </c>
      <c r="G123" s="126"/>
      <c r="H123" s="127">
        <f t="shared" si="6"/>
        <v>0</v>
      </c>
      <c r="I123" s="76" t="e">
        <f>INDEX('01'!$DF$3:$DF$35,MATCH(D123,'01'!$D$3:$D$27,0))</f>
        <v>#N/A</v>
      </c>
      <c r="J123" s="76" t="e">
        <f>INDEX('02'!$DF$3:$DF$35,MATCH(D123,'02'!$D$3:$D$35,0))</f>
        <v>#N/A</v>
      </c>
      <c r="K123" s="76" t="e">
        <f>INDEX('03'!$DF$3:$DF$35,MATCH(D123,'03'!$D$3:$D$35,0))</f>
        <v>#N/A</v>
      </c>
      <c r="L123" s="76" t="e">
        <f>INDEX('04'!$DF$3:$DF$35,MATCH(D123,'04'!$D$3:$D$35,0))</f>
        <v>#N/A</v>
      </c>
      <c r="M123" s="76"/>
      <c r="N123" s="76"/>
      <c r="O123" s="76"/>
      <c r="P123" s="76"/>
    </row>
    <row r="124" spans="3:16" s="77" customFormat="1" ht="15.75">
      <c r="C124" s="77">
        <f t="shared" si="5"/>
        <v>1</v>
      </c>
      <c r="D124" s="125"/>
      <c r="E124" s="125"/>
      <c r="F124" s="126">
        <f t="shared" si="7"/>
        <v>0</v>
      </c>
      <c r="G124" s="126"/>
      <c r="H124" s="127">
        <f t="shared" si="6"/>
        <v>0</v>
      </c>
      <c r="I124" s="76" t="e">
        <f>INDEX('01'!$DF$3:$DF$35,MATCH(D124,'01'!$D$3:$D$27,0))</f>
        <v>#N/A</v>
      </c>
      <c r="J124" s="76" t="e">
        <f>INDEX('02'!$DF$3:$DF$35,MATCH(D124,'02'!$D$3:$D$35,0))</f>
        <v>#N/A</v>
      </c>
      <c r="K124" s="76" t="e">
        <f>INDEX('03'!$DF$3:$DF$35,MATCH(D124,'03'!$D$3:$D$35,0))</f>
        <v>#N/A</v>
      </c>
      <c r="L124" s="76" t="e">
        <f>INDEX('04'!$DF$3:$DF$35,MATCH(D124,'04'!$D$3:$D$35,0))</f>
        <v>#N/A</v>
      </c>
      <c r="M124" s="76"/>
      <c r="N124" s="76"/>
      <c r="O124" s="76"/>
      <c r="P124" s="76"/>
    </row>
    <row r="125" spans="3:16" s="77" customFormat="1" ht="15.75">
      <c r="C125" s="77">
        <f t="shared" si="5"/>
        <v>1</v>
      </c>
      <c r="D125" s="125"/>
      <c r="E125" s="125"/>
      <c r="F125" s="126">
        <f t="shared" si="7"/>
        <v>0</v>
      </c>
      <c r="G125" s="126"/>
      <c r="H125" s="127">
        <f t="shared" si="6"/>
        <v>0</v>
      </c>
      <c r="I125" s="76" t="e">
        <f>INDEX('01'!$DF$3:$DF$35,MATCH(D125,'01'!$D$3:$D$27,0))</f>
        <v>#N/A</v>
      </c>
      <c r="J125" s="76" t="e">
        <f>INDEX('02'!$DF$3:$DF$35,MATCH(D125,'02'!$D$3:$D$35,0))</f>
        <v>#N/A</v>
      </c>
      <c r="K125" s="76" t="e">
        <f>INDEX('03'!$DF$3:$DF$35,MATCH(D125,'03'!$D$3:$D$35,0))</f>
        <v>#N/A</v>
      </c>
      <c r="L125" s="76" t="e">
        <f>INDEX('04'!$DF$3:$DF$35,MATCH(D125,'04'!$D$3:$D$35,0))</f>
        <v>#N/A</v>
      </c>
      <c r="M125" s="76"/>
      <c r="N125" s="76"/>
      <c r="O125" s="76"/>
      <c r="P125" s="76"/>
    </row>
    <row r="126" spans="3:16" s="77" customFormat="1" ht="15.75">
      <c r="C126" s="77">
        <f t="shared" si="5"/>
        <v>1</v>
      </c>
      <c r="D126" s="125"/>
      <c r="E126" s="125"/>
      <c r="F126" s="126">
        <f t="shared" si="7"/>
        <v>0</v>
      </c>
      <c r="G126" s="126"/>
      <c r="H126" s="127">
        <f t="shared" si="6"/>
        <v>0</v>
      </c>
      <c r="I126" s="76" t="e">
        <f>INDEX('01'!$DF$3:$DF$35,MATCH(D126,'01'!$D$3:$D$27,0))</f>
        <v>#N/A</v>
      </c>
      <c r="J126" s="76" t="e">
        <f>INDEX('02'!$DF$3:$DF$35,MATCH(D126,'02'!$D$3:$D$35,0))</f>
        <v>#N/A</v>
      </c>
      <c r="K126" s="76" t="e">
        <f>INDEX('03'!$DF$3:$DF$35,MATCH(D126,'03'!$D$3:$D$35,0))</f>
        <v>#N/A</v>
      </c>
      <c r="L126" s="76" t="e">
        <f>INDEX('04'!$DF$3:$DF$35,MATCH(D126,'04'!$D$3:$D$35,0))</f>
        <v>#N/A</v>
      </c>
      <c r="M126" s="76"/>
      <c r="N126" s="76"/>
      <c r="O126" s="76"/>
      <c r="P126" s="76"/>
    </row>
    <row r="127" spans="3:16" s="77" customFormat="1" ht="15.75">
      <c r="C127" s="77">
        <f t="shared" si="5"/>
        <v>1</v>
      </c>
      <c r="D127" s="125"/>
      <c r="E127" s="125"/>
      <c r="F127" s="126">
        <f t="shared" si="7"/>
        <v>0</v>
      </c>
      <c r="G127" s="126"/>
      <c r="H127" s="127">
        <f t="shared" si="6"/>
        <v>0</v>
      </c>
      <c r="I127" s="76" t="e">
        <f>INDEX('01'!$DF$3:$DF$35,MATCH(D127,'01'!$D$3:$D$27,0))</f>
        <v>#N/A</v>
      </c>
      <c r="J127" s="76" t="e">
        <f>INDEX('02'!$DF$3:$DF$35,MATCH(D127,'02'!$D$3:$D$35,0))</f>
        <v>#N/A</v>
      </c>
      <c r="K127" s="76" t="e">
        <f>INDEX('03'!$DF$3:$DF$35,MATCH(D127,'03'!$D$3:$D$35,0))</f>
        <v>#N/A</v>
      </c>
      <c r="L127" s="76" t="e">
        <f>INDEX('04'!$DF$3:$DF$35,MATCH(D127,'04'!$D$3:$D$35,0))</f>
        <v>#N/A</v>
      </c>
      <c r="M127" s="76"/>
      <c r="N127" s="76"/>
      <c r="O127" s="76"/>
      <c r="P127" s="76"/>
    </row>
    <row r="128" spans="3:16" s="77" customFormat="1" ht="15.75">
      <c r="C128" s="77">
        <f t="shared" si="5"/>
        <v>1</v>
      </c>
      <c r="D128" s="125"/>
      <c r="E128" s="125"/>
      <c r="F128" s="126">
        <f t="shared" si="7"/>
        <v>0</v>
      </c>
      <c r="G128" s="126"/>
      <c r="H128" s="127">
        <f t="shared" si="6"/>
        <v>0</v>
      </c>
      <c r="I128" s="76" t="e">
        <f>INDEX('01'!$DF$3:$DF$35,MATCH(D128,'01'!$D$3:$D$27,0))</f>
        <v>#N/A</v>
      </c>
      <c r="J128" s="76" t="e">
        <f>INDEX('02'!$DF$3:$DF$35,MATCH(D128,'02'!$D$3:$D$35,0))</f>
        <v>#N/A</v>
      </c>
      <c r="K128" s="76" t="e">
        <f>INDEX('03'!$DF$3:$DF$35,MATCH(D128,'03'!$D$3:$D$35,0))</f>
        <v>#N/A</v>
      </c>
      <c r="L128" s="76" t="e">
        <f>INDEX('04'!$DF$3:$DF$35,MATCH(D128,'04'!$D$3:$D$35,0))</f>
        <v>#N/A</v>
      </c>
      <c r="M128" s="76"/>
      <c r="N128" s="76"/>
      <c r="O128" s="76"/>
      <c r="P128" s="76"/>
    </row>
    <row r="129" spans="3:16" s="77" customFormat="1" ht="15.75">
      <c r="C129" s="77">
        <f t="shared" si="5"/>
        <v>1</v>
      </c>
      <c r="D129" s="125"/>
      <c r="E129" s="125"/>
      <c r="F129" s="126">
        <f t="shared" si="7"/>
        <v>0</v>
      </c>
      <c r="G129" s="126"/>
      <c r="H129" s="127">
        <f t="shared" si="6"/>
        <v>0</v>
      </c>
      <c r="I129" s="76" t="e">
        <f>INDEX('01'!$DF$3:$DF$35,MATCH(D129,'01'!$D$3:$D$27,0))</f>
        <v>#N/A</v>
      </c>
      <c r="J129" s="76" t="e">
        <f>INDEX('02'!$DF$3:$DF$35,MATCH(D129,'02'!$D$3:$D$35,0))</f>
        <v>#N/A</v>
      </c>
      <c r="K129" s="76" t="e">
        <f>INDEX('03'!$DF$3:$DF$35,MATCH(D129,'03'!$D$3:$D$35,0))</f>
        <v>#N/A</v>
      </c>
      <c r="L129" s="76" t="e">
        <f>INDEX('04'!$DF$3:$DF$35,MATCH(D129,'04'!$D$3:$D$35,0))</f>
        <v>#N/A</v>
      </c>
      <c r="M129" s="76"/>
      <c r="N129" s="76"/>
      <c r="O129" s="76"/>
      <c r="P129" s="76"/>
    </row>
    <row r="130" spans="3:16" s="77" customFormat="1" ht="15.75">
      <c r="C130" s="77">
        <f t="shared" si="5"/>
        <v>1</v>
      </c>
      <c r="D130" s="125"/>
      <c r="E130" s="125"/>
      <c r="F130" s="126">
        <f aca="true" t="shared" si="8" ref="F130:F193">SUM(H130:H130)</f>
        <v>0</v>
      </c>
      <c r="G130" s="126"/>
      <c r="H130" s="127">
        <f t="shared" si="6"/>
        <v>0</v>
      </c>
      <c r="I130" s="76" t="e">
        <f>INDEX('01'!$DF$3:$DF$35,MATCH(D130,'01'!$D$3:$D$27,0))</f>
        <v>#N/A</v>
      </c>
      <c r="J130" s="76" t="e">
        <f>INDEX('02'!$DF$3:$DF$35,MATCH(D130,'02'!$D$3:$D$35,0))</f>
        <v>#N/A</v>
      </c>
      <c r="K130" s="76" t="e">
        <f>INDEX('03'!$DF$3:$DF$35,MATCH(D130,'03'!$D$3:$D$35,0))</f>
        <v>#N/A</v>
      </c>
      <c r="L130" s="76" t="e">
        <f>INDEX('04'!$DF$3:$DF$35,MATCH(D130,'04'!$D$3:$D$35,0))</f>
        <v>#N/A</v>
      </c>
      <c r="M130" s="76"/>
      <c r="N130" s="76"/>
      <c r="O130" s="76"/>
      <c r="P130" s="76"/>
    </row>
    <row r="131" spans="3:16" s="77" customFormat="1" ht="15.75">
      <c r="C131" s="77">
        <f t="shared" si="5"/>
        <v>1</v>
      </c>
      <c r="D131" s="125"/>
      <c r="E131" s="125"/>
      <c r="F131" s="126">
        <f t="shared" si="8"/>
        <v>0</v>
      </c>
      <c r="G131" s="126"/>
      <c r="H131" s="127">
        <f aca="true" t="shared" si="9" ref="H131:H194">SUMIF(I131:L131,"&gt;0",I131:L131)</f>
        <v>0</v>
      </c>
      <c r="I131" s="76" t="e">
        <f>INDEX('01'!$DF$3:$DF$35,MATCH(D131,'01'!$D$3:$D$27,0))</f>
        <v>#N/A</v>
      </c>
      <c r="J131" s="76" t="e">
        <f>INDEX('02'!$DF$3:$DF$35,MATCH(D131,'02'!$D$3:$D$35,0))</f>
        <v>#N/A</v>
      </c>
      <c r="K131" s="76" t="e">
        <f>INDEX('03'!$DF$3:$DF$35,MATCH(D131,'03'!$D$3:$D$35,0))</f>
        <v>#N/A</v>
      </c>
      <c r="L131" s="76" t="e">
        <f>INDEX('04'!$DF$3:$DF$35,MATCH(D131,'04'!$D$3:$D$35,0))</f>
        <v>#N/A</v>
      </c>
      <c r="M131" s="76"/>
      <c r="N131" s="76"/>
      <c r="O131" s="76"/>
      <c r="P131" s="76"/>
    </row>
    <row r="132" spans="3:16" s="77" customFormat="1" ht="15.75">
      <c r="C132" s="77">
        <f aca="true" t="shared" si="10" ref="C132:C195">RANK(F132,$F$4:$F$234)</f>
        <v>1</v>
      </c>
      <c r="D132" s="125"/>
      <c r="E132" s="125"/>
      <c r="F132" s="126">
        <f t="shared" si="8"/>
        <v>0</v>
      </c>
      <c r="G132" s="126"/>
      <c r="H132" s="127">
        <f t="shared" si="9"/>
        <v>0</v>
      </c>
      <c r="I132" s="76" t="e">
        <f>INDEX('01'!$DF$3:$DF$35,MATCH(D132,'01'!$D$3:$D$27,0))</f>
        <v>#N/A</v>
      </c>
      <c r="J132" s="76" t="e">
        <f>INDEX('02'!$DF$3:$DF$35,MATCH(D132,'02'!$D$3:$D$35,0))</f>
        <v>#N/A</v>
      </c>
      <c r="K132" s="76" t="e">
        <f>INDEX('03'!$DF$3:$DF$35,MATCH(D132,'03'!$D$3:$D$35,0))</f>
        <v>#N/A</v>
      </c>
      <c r="L132" s="76" t="e">
        <f>INDEX('04'!$DF$3:$DF$35,MATCH(D132,'04'!$D$3:$D$35,0))</f>
        <v>#N/A</v>
      </c>
      <c r="M132" s="76"/>
      <c r="N132" s="76"/>
      <c r="O132" s="76"/>
      <c r="P132" s="76"/>
    </row>
    <row r="133" spans="3:16" s="77" customFormat="1" ht="15.75">
      <c r="C133" s="77">
        <f t="shared" si="10"/>
        <v>1</v>
      </c>
      <c r="D133" s="125"/>
      <c r="E133" s="125"/>
      <c r="F133" s="126">
        <f t="shared" si="8"/>
        <v>0</v>
      </c>
      <c r="G133" s="126"/>
      <c r="H133" s="127">
        <f t="shared" si="9"/>
        <v>0</v>
      </c>
      <c r="I133" s="76" t="e">
        <f>INDEX('01'!$DF$3:$DF$35,MATCH(D133,'01'!$D$3:$D$27,0))</f>
        <v>#N/A</v>
      </c>
      <c r="J133" s="76" t="e">
        <f>INDEX('02'!$DF$3:$DF$35,MATCH(D133,'02'!$D$3:$D$35,0))</f>
        <v>#N/A</v>
      </c>
      <c r="K133" s="76" t="e">
        <f>INDEX('03'!$DF$3:$DF$35,MATCH(D133,'03'!$D$3:$D$35,0))</f>
        <v>#N/A</v>
      </c>
      <c r="L133" s="76" t="e">
        <f>INDEX('04'!$DF$3:$DF$35,MATCH(D133,'04'!$D$3:$D$35,0))</f>
        <v>#N/A</v>
      </c>
      <c r="M133" s="76"/>
      <c r="N133" s="76"/>
      <c r="O133" s="76"/>
      <c r="P133" s="76"/>
    </row>
    <row r="134" spans="3:16" s="77" customFormat="1" ht="15.75">
      <c r="C134" s="77">
        <f t="shared" si="10"/>
        <v>1</v>
      </c>
      <c r="D134" s="125"/>
      <c r="E134" s="125"/>
      <c r="F134" s="126">
        <f t="shared" si="8"/>
        <v>0</v>
      </c>
      <c r="G134" s="126"/>
      <c r="H134" s="127">
        <f t="shared" si="9"/>
        <v>0</v>
      </c>
      <c r="I134" s="76" t="e">
        <f>INDEX('01'!$DF$3:$DF$35,MATCH(D134,'01'!$D$3:$D$27,0))</f>
        <v>#N/A</v>
      </c>
      <c r="J134" s="76" t="e">
        <f>INDEX('02'!$DF$3:$DF$35,MATCH(D134,'02'!$D$3:$D$35,0))</f>
        <v>#N/A</v>
      </c>
      <c r="K134" s="76" t="e">
        <f>INDEX('03'!$DF$3:$DF$35,MATCH(D134,'03'!$D$3:$D$35,0))</f>
        <v>#N/A</v>
      </c>
      <c r="L134" s="76" t="e">
        <f>INDEX('04'!$DF$3:$DF$35,MATCH(D134,'04'!$D$3:$D$35,0))</f>
        <v>#N/A</v>
      </c>
      <c r="M134" s="76"/>
      <c r="N134" s="76"/>
      <c r="O134" s="76"/>
      <c r="P134" s="76"/>
    </row>
    <row r="135" spans="3:16" s="77" customFormat="1" ht="15.75">
      <c r="C135" s="77">
        <f t="shared" si="10"/>
        <v>1</v>
      </c>
      <c r="D135" s="125"/>
      <c r="E135" s="125"/>
      <c r="F135" s="126">
        <f t="shared" si="8"/>
        <v>0</v>
      </c>
      <c r="G135" s="126"/>
      <c r="H135" s="127">
        <f t="shared" si="9"/>
        <v>0</v>
      </c>
      <c r="I135" s="76" t="e">
        <f>INDEX('01'!$DF$3:$DF$35,MATCH(D135,'01'!$D$3:$D$27,0))</f>
        <v>#N/A</v>
      </c>
      <c r="J135" s="76" t="e">
        <f>INDEX('02'!$DF$3:$DF$35,MATCH(D135,'02'!$D$3:$D$35,0))</f>
        <v>#N/A</v>
      </c>
      <c r="K135" s="76" t="e">
        <f>INDEX('03'!$DF$3:$DF$35,MATCH(D135,'03'!$D$3:$D$35,0))</f>
        <v>#N/A</v>
      </c>
      <c r="L135" s="76" t="e">
        <f>INDEX('04'!$DF$3:$DF$35,MATCH(D135,'04'!$D$3:$D$35,0))</f>
        <v>#N/A</v>
      </c>
      <c r="M135" s="76"/>
      <c r="N135" s="76"/>
      <c r="O135" s="76"/>
      <c r="P135" s="76"/>
    </row>
    <row r="136" spans="3:16" s="77" customFormat="1" ht="15.75">
      <c r="C136" s="77">
        <f t="shared" si="10"/>
        <v>1</v>
      </c>
      <c r="D136" s="125"/>
      <c r="E136" s="125"/>
      <c r="F136" s="126">
        <f t="shared" si="8"/>
        <v>0</v>
      </c>
      <c r="G136" s="126"/>
      <c r="H136" s="127">
        <f t="shared" si="9"/>
        <v>0</v>
      </c>
      <c r="I136" s="76" t="e">
        <f>INDEX('01'!$DF$3:$DF$35,MATCH(D136,'01'!$D$3:$D$27,0))</f>
        <v>#N/A</v>
      </c>
      <c r="J136" s="76" t="e">
        <f>INDEX('02'!$DF$3:$DF$35,MATCH(D136,'02'!$D$3:$D$35,0))</f>
        <v>#N/A</v>
      </c>
      <c r="K136" s="76" t="e">
        <f>INDEX('03'!$DF$3:$DF$35,MATCH(D136,'03'!$D$3:$D$35,0))</f>
        <v>#N/A</v>
      </c>
      <c r="L136" s="76" t="e">
        <f>INDEX('04'!$DF$3:$DF$35,MATCH(D136,'04'!$D$3:$D$35,0))</f>
        <v>#N/A</v>
      </c>
      <c r="M136" s="76"/>
      <c r="N136" s="76"/>
      <c r="O136" s="76"/>
      <c r="P136" s="76"/>
    </row>
    <row r="137" spans="3:16" s="77" customFormat="1" ht="15.75">
      <c r="C137" s="77">
        <f t="shared" si="10"/>
        <v>1</v>
      </c>
      <c r="D137" s="125"/>
      <c r="E137" s="125"/>
      <c r="F137" s="126">
        <f t="shared" si="8"/>
        <v>0</v>
      </c>
      <c r="G137" s="126"/>
      <c r="H137" s="127">
        <f t="shared" si="9"/>
        <v>0</v>
      </c>
      <c r="I137" s="76" t="e">
        <f>INDEX('01'!$DF$3:$DF$35,MATCH(D137,'01'!$D$3:$D$27,0))</f>
        <v>#N/A</v>
      </c>
      <c r="J137" s="76" t="e">
        <f>INDEX('02'!$DF$3:$DF$35,MATCH(D137,'02'!$D$3:$D$35,0))</f>
        <v>#N/A</v>
      </c>
      <c r="K137" s="76" t="e">
        <f>INDEX('03'!$DF$3:$DF$35,MATCH(D137,'03'!$D$3:$D$35,0))</f>
        <v>#N/A</v>
      </c>
      <c r="L137" s="76" t="e">
        <f>INDEX('04'!$DF$3:$DF$35,MATCH(D137,'04'!$D$3:$D$35,0))</f>
        <v>#N/A</v>
      </c>
      <c r="M137" s="76"/>
      <c r="N137" s="76"/>
      <c r="O137" s="76"/>
      <c r="P137" s="76"/>
    </row>
    <row r="138" spans="3:16" s="77" customFormat="1" ht="15.75">
      <c r="C138" s="77">
        <f t="shared" si="10"/>
        <v>1</v>
      </c>
      <c r="D138" s="125"/>
      <c r="E138" s="125"/>
      <c r="F138" s="126">
        <f t="shared" si="8"/>
        <v>0</v>
      </c>
      <c r="G138" s="126"/>
      <c r="H138" s="127">
        <f t="shared" si="9"/>
        <v>0</v>
      </c>
      <c r="I138" s="76" t="e">
        <f>INDEX('01'!$DF$3:$DF$35,MATCH(D138,'01'!$D$3:$D$27,0))</f>
        <v>#N/A</v>
      </c>
      <c r="J138" s="76" t="e">
        <f>INDEX('02'!$DF$3:$DF$35,MATCH(D138,'02'!$D$3:$D$35,0))</f>
        <v>#N/A</v>
      </c>
      <c r="K138" s="76" t="e">
        <f>INDEX('03'!$DF$3:$DF$35,MATCH(D138,'03'!$D$3:$D$35,0))</f>
        <v>#N/A</v>
      </c>
      <c r="L138" s="76" t="e">
        <f>INDEX('04'!$DF$3:$DF$35,MATCH(D138,'04'!$D$3:$D$35,0))</f>
        <v>#N/A</v>
      </c>
      <c r="M138" s="76"/>
      <c r="N138" s="76"/>
      <c r="O138" s="76"/>
      <c r="P138" s="76"/>
    </row>
    <row r="139" spans="3:16" s="77" customFormat="1" ht="15.75">
      <c r="C139" s="77">
        <f t="shared" si="10"/>
        <v>1</v>
      </c>
      <c r="D139" s="125"/>
      <c r="E139" s="125"/>
      <c r="F139" s="126">
        <f t="shared" si="8"/>
        <v>0</v>
      </c>
      <c r="G139" s="126"/>
      <c r="H139" s="127">
        <f t="shared" si="9"/>
        <v>0</v>
      </c>
      <c r="I139" s="76" t="e">
        <f>INDEX('01'!$DF$3:$DF$35,MATCH(D139,'01'!$D$3:$D$27,0))</f>
        <v>#N/A</v>
      </c>
      <c r="J139" s="76" t="e">
        <f>INDEX('02'!$DF$3:$DF$35,MATCH(D139,'02'!$D$3:$D$35,0))</f>
        <v>#N/A</v>
      </c>
      <c r="K139" s="76" t="e">
        <f>INDEX('03'!$DF$3:$DF$35,MATCH(D139,'03'!$D$3:$D$35,0))</f>
        <v>#N/A</v>
      </c>
      <c r="L139" s="76" t="e">
        <f>INDEX('04'!$DF$3:$DF$35,MATCH(D139,'04'!$D$3:$D$35,0))</f>
        <v>#N/A</v>
      </c>
      <c r="M139" s="76"/>
      <c r="N139" s="76"/>
      <c r="O139" s="76"/>
      <c r="P139" s="76"/>
    </row>
    <row r="140" spans="3:16" s="77" customFormat="1" ht="15.75">
      <c r="C140" s="77">
        <f t="shared" si="10"/>
        <v>1</v>
      </c>
      <c r="D140" s="125"/>
      <c r="E140" s="125"/>
      <c r="F140" s="126">
        <f t="shared" si="8"/>
        <v>0</v>
      </c>
      <c r="G140" s="126"/>
      <c r="H140" s="127">
        <f t="shared" si="9"/>
        <v>0</v>
      </c>
      <c r="I140" s="76" t="e">
        <f>INDEX('01'!$DF$3:$DF$35,MATCH(D140,'01'!$D$3:$D$27,0))</f>
        <v>#N/A</v>
      </c>
      <c r="J140" s="76" t="e">
        <f>INDEX('02'!$DF$3:$DF$35,MATCH(D140,'02'!$D$3:$D$35,0))</f>
        <v>#N/A</v>
      </c>
      <c r="K140" s="76" t="e">
        <f>INDEX('03'!$DF$3:$DF$35,MATCH(D140,'03'!$D$3:$D$35,0))</f>
        <v>#N/A</v>
      </c>
      <c r="L140" s="76" t="e">
        <f>INDEX('04'!$DF$3:$DF$35,MATCH(D140,'04'!$D$3:$D$35,0))</f>
        <v>#N/A</v>
      </c>
      <c r="M140" s="76"/>
      <c r="N140" s="76"/>
      <c r="O140" s="76"/>
      <c r="P140" s="76"/>
    </row>
    <row r="141" spans="3:16" s="77" customFormat="1" ht="15.75">
      <c r="C141" s="77">
        <f t="shared" si="10"/>
        <v>1</v>
      </c>
      <c r="D141" s="125"/>
      <c r="E141" s="125"/>
      <c r="F141" s="126">
        <f t="shared" si="8"/>
        <v>0</v>
      </c>
      <c r="G141" s="126"/>
      <c r="H141" s="127">
        <f t="shared" si="9"/>
        <v>0</v>
      </c>
      <c r="I141" s="76" t="e">
        <f>INDEX('01'!$DF$3:$DF$35,MATCH(D141,'01'!$D$3:$D$27,0))</f>
        <v>#N/A</v>
      </c>
      <c r="J141" s="76" t="e">
        <f>INDEX('02'!$DF$3:$DF$35,MATCH(D141,'02'!$D$3:$D$35,0))</f>
        <v>#N/A</v>
      </c>
      <c r="K141" s="76" t="e">
        <f>INDEX('03'!$DF$3:$DF$35,MATCH(D141,'03'!$D$3:$D$35,0))</f>
        <v>#N/A</v>
      </c>
      <c r="L141" s="76" t="e">
        <f>INDEX('04'!$DF$3:$DF$35,MATCH(D141,'04'!$D$3:$D$35,0))</f>
        <v>#N/A</v>
      </c>
      <c r="M141" s="76"/>
      <c r="N141" s="76"/>
      <c r="O141" s="76"/>
      <c r="P141" s="76"/>
    </row>
    <row r="142" spans="3:16" s="77" customFormat="1" ht="15.75">
      <c r="C142" s="77">
        <f t="shared" si="10"/>
        <v>1</v>
      </c>
      <c r="D142" s="125"/>
      <c r="E142" s="125"/>
      <c r="F142" s="126">
        <f t="shared" si="8"/>
        <v>0</v>
      </c>
      <c r="G142" s="126"/>
      <c r="H142" s="127">
        <f t="shared" si="9"/>
        <v>0</v>
      </c>
      <c r="I142" s="76" t="e">
        <f>INDEX('01'!$DF$3:$DF$35,MATCH(D142,'01'!$D$3:$D$27,0))</f>
        <v>#N/A</v>
      </c>
      <c r="J142" s="76" t="e">
        <f>INDEX('02'!$DF$3:$DF$35,MATCH(D142,'02'!$D$3:$D$35,0))</f>
        <v>#N/A</v>
      </c>
      <c r="K142" s="76" t="e">
        <f>INDEX('03'!$DF$3:$DF$35,MATCH(D142,'03'!$D$3:$D$35,0))</f>
        <v>#N/A</v>
      </c>
      <c r="L142" s="76" t="e">
        <f>INDEX('04'!$DF$3:$DF$35,MATCH(D142,'04'!$D$3:$D$35,0))</f>
        <v>#N/A</v>
      </c>
      <c r="M142" s="76"/>
      <c r="N142" s="76"/>
      <c r="O142" s="76"/>
      <c r="P142" s="76"/>
    </row>
    <row r="143" spans="3:16" s="77" customFormat="1" ht="15.75">
      <c r="C143" s="77">
        <f t="shared" si="10"/>
        <v>1</v>
      </c>
      <c r="D143" s="125"/>
      <c r="E143" s="125"/>
      <c r="F143" s="126">
        <f t="shared" si="8"/>
        <v>0</v>
      </c>
      <c r="G143" s="126"/>
      <c r="H143" s="127">
        <f t="shared" si="9"/>
        <v>0</v>
      </c>
      <c r="I143" s="76" t="e">
        <f>INDEX('01'!$DF$3:$DF$35,MATCH(D143,'01'!$D$3:$D$27,0))</f>
        <v>#N/A</v>
      </c>
      <c r="J143" s="76" t="e">
        <f>INDEX('02'!$DF$3:$DF$35,MATCH(D143,'02'!$D$3:$D$35,0))</f>
        <v>#N/A</v>
      </c>
      <c r="K143" s="76" t="e">
        <f>INDEX('03'!$DF$3:$DF$35,MATCH(D143,'03'!$D$3:$D$35,0))</f>
        <v>#N/A</v>
      </c>
      <c r="L143" s="76" t="e">
        <f>INDEX('04'!$DF$3:$DF$35,MATCH(D143,'04'!$D$3:$D$35,0))</f>
        <v>#N/A</v>
      </c>
      <c r="M143" s="76"/>
      <c r="N143" s="76"/>
      <c r="O143" s="76"/>
      <c r="P143" s="76"/>
    </row>
    <row r="144" spans="3:16" s="77" customFormat="1" ht="15.75">
      <c r="C144" s="77">
        <f t="shared" si="10"/>
        <v>1</v>
      </c>
      <c r="D144" s="125"/>
      <c r="E144" s="125"/>
      <c r="F144" s="126">
        <f t="shared" si="8"/>
        <v>0</v>
      </c>
      <c r="G144" s="126"/>
      <c r="H144" s="127">
        <f t="shared" si="9"/>
        <v>0</v>
      </c>
      <c r="I144" s="76" t="e">
        <f>INDEX('01'!$DF$3:$DF$35,MATCH(D144,'01'!$D$3:$D$27,0))</f>
        <v>#N/A</v>
      </c>
      <c r="J144" s="76" t="e">
        <f>INDEX('02'!$DF$3:$DF$35,MATCH(D144,'02'!$D$3:$D$35,0))</f>
        <v>#N/A</v>
      </c>
      <c r="K144" s="76" t="e">
        <f>INDEX('03'!$DF$3:$DF$35,MATCH(D144,'03'!$D$3:$D$35,0))</f>
        <v>#N/A</v>
      </c>
      <c r="L144" s="76" t="e">
        <f>INDEX('04'!$DF$3:$DF$35,MATCH(D144,'04'!$D$3:$D$35,0))</f>
        <v>#N/A</v>
      </c>
      <c r="M144" s="76"/>
      <c r="N144" s="76"/>
      <c r="O144" s="76"/>
      <c r="P144" s="76"/>
    </row>
    <row r="145" spans="3:16" s="77" customFormat="1" ht="15.75">
      <c r="C145" s="77">
        <f t="shared" si="10"/>
        <v>1</v>
      </c>
      <c r="D145" s="125"/>
      <c r="E145" s="125"/>
      <c r="F145" s="126">
        <f t="shared" si="8"/>
        <v>0</v>
      </c>
      <c r="G145" s="126"/>
      <c r="H145" s="127">
        <f t="shared" si="9"/>
        <v>0</v>
      </c>
      <c r="I145" s="76" t="e">
        <f>INDEX('01'!$DF$3:$DF$35,MATCH(D145,'01'!$D$3:$D$27,0))</f>
        <v>#N/A</v>
      </c>
      <c r="J145" s="76" t="e">
        <f>INDEX('02'!$DF$3:$DF$35,MATCH(D145,'02'!$D$3:$D$35,0))</f>
        <v>#N/A</v>
      </c>
      <c r="K145" s="76" t="e">
        <f>INDEX('03'!$DF$3:$DF$35,MATCH(D145,'03'!$D$3:$D$35,0))</f>
        <v>#N/A</v>
      </c>
      <c r="L145" s="76" t="e">
        <f>INDEX('04'!$DF$3:$DF$35,MATCH(D145,'04'!$D$3:$D$35,0))</f>
        <v>#N/A</v>
      </c>
      <c r="M145" s="76"/>
      <c r="N145" s="76"/>
      <c r="O145" s="76"/>
      <c r="P145" s="76"/>
    </row>
    <row r="146" spans="3:16" s="77" customFormat="1" ht="15.75">
      <c r="C146" s="77">
        <f t="shared" si="10"/>
        <v>1</v>
      </c>
      <c r="D146" s="125"/>
      <c r="E146" s="125"/>
      <c r="F146" s="126">
        <f t="shared" si="8"/>
        <v>0</v>
      </c>
      <c r="G146" s="126"/>
      <c r="H146" s="127">
        <f t="shared" si="9"/>
        <v>0</v>
      </c>
      <c r="I146" s="76" t="e">
        <f>INDEX('01'!$DF$3:$DF$35,MATCH(D146,'01'!$D$3:$D$27,0))</f>
        <v>#N/A</v>
      </c>
      <c r="J146" s="76" t="e">
        <f>INDEX('02'!$DF$3:$DF$35,MATCH(D146,'02'!$D$3:$D$35,0))</f>
        <v>#N/A</v>
      </c>
      <c r="K146" s="76" t="e">
        <f>INDEX('03'!$DF$3:$DF$35,MATCH(D146,'03'!$D$3:$D$35,0))</f>
        <v>#N/A</v>
      </c>
      <c r="L146" s="76" t="e">
        <f>INDEX('04'!$DF$3:$DF$35,MATCH(D146,'04'!$D$3:$D$35,0))</f>
        <v>#N/A</v>
      </c>
      <c r="M146" s="76"/>
      <c r="N146" s="76"/>
      <c r="O146" s="76"/>
      <c r="P146" s="76"/>
    </row>
    <row r="147" spans="3:16" s="77" customFormat="1" ht="15.75">
      <c r="C147" s="77">
        <f t="shared" si="10"/>
        <v>1</v>
      </c>
      <c r="D147" s="125"/>
      <c r="E147" s="125"/>
      <c r="F147" s="126">
        <f t="shared" si="8"/>
        <v>0</v>
      </c>
      <c r="G147" s="126"/>
      <c r="H147" s="127">
        <f t="shared" si="9"/>
        <v>0</v>
      </c>
      <c r="I147" s="76" t="e">
        <f>INDEX('01'!$DF$3:$DF$35,MATCH(D147,'01'!$D$3:$D$27,0))</f>
        <v>#N/A</v>
      </c>
      <c r="J147" s="76" t="e">
        <f>INDEX('02'!$DF$3:$DF$35,MATCH(D147,'02'!$D$3:$D$35,0))</f>
        <v>#N/A</v>
      </c>
      <c r="K147" s="76" t="e">
        <f>INDEX('03'!$DF$3:$DF$35,MATCH(D147,'03'!$D$3:$D$35,0))</f>
        <v>#N/A</v>
      </c>
      <c r="L147" s="76" t="e">
        <f>INDEX('04'!$DF$3:$DF$35,MATCH(D147,'04'!$D$3:$D$35,0))</f>
        <v>#N/A</v>
      </c>
      <c r="M147" s="76"/>
      <c r="N147" s="76"/>
      <c r="O147" s="76"/>
      <c r="P147" s="76"/>
    </row>
    <row r="148" spans="3:16" s="77" customFormat="1" ht="15.75">
      <c r="C148" s="77">
        <f t="shared" si="10"/>
        <v>1</v>
      </c>
      <c r="D148" s="125"/>
      <c r="E148" s="125"/>
      <c r="F148" s="126">
        <f t="shared" si="8"/>
        <v>0</v>
      </c>
      <c r="G148" s="126"/>
      <c r="H148" s="127">
        <f t="shared" si="9"/>
        <v>0</v>
      </c>
      <c r="I148" s="76" t="e">
        <f>INDEX('01'!$DF$3:$DF$35,MATCH(D148,'01'!$D$3:$D$27,0))</f>
        <v>#N/A</v>
      </c>
      <c r="J148" s="76" t="e">
        <f>INDEX('02'!$DF$3:$DF$35,MATCH(D148,'02'!$D$3:$D$35,0))</f>
        <v>#N/A</v>
      </c>
      <c r="K148" s="76" t="e">
        <f>INDEX('03'!$DF$3:$DF$35,MATCH(D148,'03'!$D$3:$D$35,0))</f>
        <v>#N/A</v>
      </c>
      <c r="L148" s="76" t="e">
        <f>INDEX('04'!$DF$3:$DF$35,MATCH(D148,'04'!$D$3:$D$35,0))</f>
        <v>#N/A</v>
      </c>
      <c r="M148" s="76"/>
      <c r="N148" s="76"/>
      <c r="O148" s="76"/>
      <c r="P148" s="76"/>
    </row>
    <row r="149" spans="3:16" s="77" customFormat="1" ht="15.75">
      <c r="C149" s="77">
        <f t="shared" si="10"/>
        <v>1</v>
      </c>
      <c r="D149" s="125"/>
      <c r="E149" s="125"/>
      <c r="F149" s="126">
        <f t="shared" si="8"/>
        <v>0</v>
      </c>
      <c r="G149" s="126"/>
      <c r="H149" s="127">
        <f t="shared" si="9"/>
        <v>0</v>
      </c>
      <c r="I149" s="76" t="e">
        <f>INDEX('01'!$DF$3:$DF$35,MATCH(D149,'01'!$D$3:$D$27,0))</f>
        <v>#N/A</v>
      </c>
      <c r="J149" s="76" t="e">
        <f>INDEX('02'!$DF$3:$DF$35,MATCH(D149,'02'!$D$3:$D$35,0))</f>
        <v>#N/A</v>
      </c>
      <c r="K149" s="76" t="e">
        <f>INDEX('03'!$DF$3:$DF$35,MATCH(D149,'03'!$D$3:$D$35,0))</f>
        <v>#N/A</v>
      </c>
      <c r="L149" s="76" t="e">
        <f>INDEX('04'!$DF$3:$DF$35,MATCH(D149,'04'!$D$3:$D$35,0))</f>
        <v>#N/A</v>
      </c>
      <c r="M149" s="76"/>
      <c r="N149" s="76"/>
      <c r="O149" s="76"/>
      <c r="P149" s="76"/>
    </row>
    <row r="150" spans="3:16" s="77" customFormat="1" ht="15.75">
      <c r="C150" s="77">
        <f t="shared" si="10"/>
        <v>1</v>
      </c>
      <c r="D150" s="125"/>
      <c r="E150" s="125"/>
      <c r="F150" s="126">
        <f t="shared" si="8"/>
        <v>0</v>
      </c>
      <c r="G150" s="126"/>
      <c r="H150" s="127">
        <f t="shared" si="9"/>
        <v>0</v>
      </c>
      <c r="I150" s="76" t="e">
        <f>INDEX('01'!$DF$3:$DF$35,MATCH(D150,'01'!$D$3:$D$27,0))</f>
        <v>#N/A</v>
      </c>
      <c r="J150" s="76" t="e">
        <f>INDEX('02'!$DF$3:$DF$35,MATCH(D150,'02'!$D$3:$D$35,0))</f>
        <v>#N/A</v>
      </c>
      <c r="K150" s="76" t="e">
        <f>INDEX('03'!$DF$3:$DF$35,MATCH(D150,'03'!$D$3:$D$35,0))</f>
        <v>#N/A</v>
      </c>
      <c r="L150" s="76" t="e">
        <f>INDEX('04'!$DF$3:$DF$35,MATCH(D150,'04'!$D$3:$D$35,0))</f>
        <v>#N/A</v>
      </c>
      <c r="M150" s="76"/>
      <c r="N150" s="76"/>
      <c r="O150" s="76"/>
      <c r="P150" s="76"/>
    </row>
    <row r="151" spans="3:16" s="77" customFormat="1" ht="15.75">
      <c r="C151" s="77">
        <f t="shared" si="10"/>
        <v>1</v>
      </c>
      <c r="D151" s="125"/>
      <c r="E151" s="125"/>
      <c r="F151" s="126">
        <f t="shared" si="8"/>
        <v>0</v>
      </c>
      <c r="G151" s="126"/>
      <c r="H151" s="127">
        <f t="shared" si="9"/>
        <v>0</v>
      </c>
      <c r="I151" s="76" t="e">
        <f>INDEX('01'!$DF$3:$DF$35,MATCH(D151,'01'!$D$3:$D$27,0))</f>
        <v>#N/A</v>
      </c>
      <c r="J151" s="76" t="e">
        <f>INDEX('02'!$DF$3:$DF$35,MATCH(D151,'02'!$D$3:$D$35,0))</f>
        <v>#N/A</v>
      </c>
      <c r="K151" s="76" t="e">
        <f>INDEX('03'!$DF$3:$DF$35,MATCH(D151,'03'!$D$3:$D$35,0))</f>
        <v>#N/A</v>
      </c>
      <c r="L151" s="76" t="e">
        <f>INDEX('04'!$DF$3:$DF$35,MATCH(D151,'04'!$D$3:$D$35,0))</f>
        <v>#N/A</v>
      </c>
      <c r="M151" s="76"/>
      <c r="N151" s="76"/>
      <c r="O151" s="76"/>
      <c r="P151" s="76"/>
    </row>
    <row r="152" spans="3:16" s="77" customFormat="1" ht="15.75">
      <c r="C152" s="77">
        <f t="shared" si="10"/>
        <v>1</v>
      </c>
      <c r="D152" s="125"/>
      <c r="E152" s="125"/>
      <c r="F152" s="126">
        <f t="shared" si="8"/>
        <v>0</v>
      </c>
      <c r="G152" s="126"/>
      <c r="H152" s="127">
        <f t="shared" si="9"/>
        <v>0</v>
      </c>
      <c r="I152" s="76" t="e">
        <f>INDEX('01'!$DF$3:$DF$35,MATCH(D152,'01'!$D$3:$D$27,0))</f>
        <v>#N/A</v>
      </c>
      <c r="J152" s="76" t="e">
        <f>INDEX('02'!$DF$3:$DF$35,MATCH(D152,'02'!$D$3:$D$35,0))</f>
        <v>#N/A</v>
      </c>
      <c r="K152" s="76" t="e">
        <f>INDEX('03'!$DF$3:$DF$35,MATCH(D152,'03'!$D$3:$D$35,0))</f>
        <v>#N/A</v>
      </c>
      <c r="L152" s="76" t="e">
        <f>INDEX('04'!$DF$3:$DF$35,MATCH(D152,'04'!$D$3:$D$35,0))</f>
        <v>#N/A</v>
      </c>
      <c r="M152" s="76"/>
      <c r="N152" s="76"/>
      <c r="O152" s="76"/>
      <c r="P152" s="76"/>
    </row>
    <row r="153" spans="3:16" s="77" customFormat="1" ht="15.75">
      <c r="C153" s="77">
        <f t="shared" si="10"/>
        <v>1</v>
      </c>
      <c r="D153" s="125"/>
      <c r="E153" s="125"/>
      <c r="F153" s="126">
        <f t="shared" si="8"/>
        <v>0</v>
      </c>
      <c r="G153" s="126"/>
      <c r="H153" s="127">
        <f t="shared" si="9"/>
        <v>0</v>
      </c>
      <c r="I153" s="76" t="e">
        <f>INDEX('01'!$DF$3:$DF$35,MATCH(D153,'01'!$D$3:$D$27,0))</f>
        <v>#N/A</v>
      </c>
      <c r="J153" s="76" t="e">
        <f>INDEX('02'!$DF$3:$DF$35,MATCH(D153,'02'!$D$3:$D$35,0))</f>
        <v>#N/A</v>
      </c>
      <c r="K153" s="76" t="e">
        <f>INDEX('03'!$DF$3:$DF$35,MATCH(D153,'03'!$D$3:$D$35,0))</f>
        <v>#N/A</v>
      </c>
      <c r="L153" s="76" t="e">
        <f>INDEX('04'!$DF$3:$DF$35,MATCH(D153,'04'!$D$3:$D$35,0))</f>
        <v>#N/A</v>
      </c>
      <c r="M153" s="76"/>
      <c r="N153" s="76"/>
      <c r="O153" s="76"/>
      <c r="P153" s="76"/>
    </row>
    <row r="154" spans="3:16" s="77" customFormat="1" ht="15.75">
      <c r="C154" s="77">
        <f t="shared" si="10"/>
        <v>1</v>
      </c>
      <c r="D154" s="125"/>
      <c r="E154" s="125"/>
      <c r="F154" s="126">
        <f t="shared" si="8"/>
        <v>0</v>
      </c>
      <c r="G154" s="126"/>
      <c r="H154" s="127">
        <f t="shared" si="9"/>
        <v>0</v>
      </c>
      <c r="I154" s="76" t="e">
        <f>INDEX('01'!$DF$3:$DF$35,MATCH(D154,'01'!$D$3:$D$27,0))</f>
        <v>#N/A</v>
      </c>
      <c r="J154" s="76" t="e">
        <f>INDEX('02'!$DF$3:$DF$35,MATCH(D154,'02'!$D$3:$D$35,0))</f>
        <v>#N/A</v>
      </c>
      <c r="K154" s="76" t="e">
        <f>INDEX('03'!$DF$3:$DF$35,MATCH(D154,'03'!$D$3:$D$35,0))</f>
        <v>#N/A</v>
      </c>
      <c r="L154" s="76" t="e">
        <f>INDEX('04'!$DF$3:$DF$35,MATCH(D154,'04'!$D$3:$D$35,0))</f>
        <v>#N/A</v>
      </c>
      <c r="M154" s="76"/>
      <c r="N154" s="76"/>
      <c r="O154" s="76"/>
      <c r="P154" s="76"/>
    </row>
    <row r="155" spans="3:16" s="77" customFormat="1" ht="15.75">
      <c r="C155" s="77">
        <f t="shared" si="10"/>
        <v>1</v>
      </c>
      <c r="D155" s="125"/>
      <c r="E155" s="125"/>
      <c r="F155" s="126">
        <f t="shared" si="8"/>
        <v>0</v>
      </c>
      <c r="G155" s="126"/>
      <c r="H155" s="127">
        <f t="shared" si="9"/>
        <v>0</v>
      </c>
      <c r="I155" s="76" t="e">
        <f>INDEX('01'!$DF$3:$DF$35,MATCH(D155,'01'!$D$3:$D$27,0))</f>
        <v>#N/A</v>
      </c>
      <c r="J155" s="76" t="e">
        <f>INDEX('02'!$DF$3:$DF$35,MATCH(D155,'02'!$D$3:$D$35,0))</f>
        <v>#N/A</v>
      </c>
      <c r="K155" s="76" t="e">
        <f>INDEX('03'!$DF$3:$DF$35,MATCH(D155,'03'!$D$3:$D$35,0))</f>
        <v>#N/A</v>
      </c>
      <c r="L155" s="76" t="e">
        <f>INDEX('04'!$DF$3:$DF$35,MATCH(D155,'04'!$D$3:$D$35,0))</f>
        <v>#N/A</v>
      </c>
      <c r="M155" s="76"/>
      <c r="N155" s="76"/>
      <c r="O155" s="76"/>
      <c r="P155" s="76"/>
    </row>
    <row r="156" spans="3:16" s="77" customFormat="1" ht="15.75">
      <c r="C156" s="77">
        <f t="shared" si="10"/>
        <v>1</v>
      </c>
      <c r="D156" s="125"/>
      <c r="E156" s="125"/>
      <c r="F156" s="126">
        <f t="shared" si="8"/>
        <v>0</v>
      </c>
      <c r="G156" s="126"/>
      <c r="H156" s="127">
        <f t="shared" si="9"/>
        <v>0</v>
      </c>
      <c r="I156" s="76" t="e">
        <f>INDEX('01'!$DF$3:$DF$35,MATCH(D156,'01'!$D$3:$D$27,0))</f>
        <v>#N/A</v>
      </c>
      <c r="J156" s="76" t="e">
        <f>INDEX('02'!$DF$3:$DF$35,MATCH(D156,'02'!$D$3:$D$35,0))</f>
        <v>#N/A</v>
      </c>
      <c r="K156" s="76" t="e">
        <f>INDEX('03'!$DF$3:$DF$35,MATCH(D156,'03'!$D$3:$D$35,0))</f>
        <v>#N/A</v>
      </c>
      <c r="L156" s="76" t="e">
        <f>INDEX('04'!$DF$3:$DF$35,MATCH(D156,'04'!$D$3:$D$35,0))</f>
        <v>#N/A</v>
      </c>
      <c r="M156" s="76"/>
      <c r="N156" s="76"/>
      <c r="O156" s="76"/>
      <c r="P156" s="76"/>
    </row>
    <row r="157" spans="3:16" s="77" customFormat="1" ht="15.75">
      <c r="C157" s="77">
        <f t="shared" si="10"/>
        <v>1</v>
      </c>
      <c r="D157" s="125"/>
      <c r="E157" s="125"/>
      <c r="F157" s="126">
        <f t="shared" si="8"/>
        <v>0</v>
      </c>
      <c r="G157" s="126"/>
      <c r="H157" s="127">
        <f t="shared" si="9"/>
        <v>0</v>
      </c>
      <c r="I157" s="76" t="e">
        <f>INDEX('01'!$DF$3:$DF$35,MATCH(D157,'01'!$D$3:$D$27,0))</f>
        <v>#N/A</v>
      </c>
      <c r="J157" s="76" t="e">
        <f>INDEX('02'!$DF$3:$DF$35,MATCH(D157,'02'!$D$3:$D$35,0))</f>
        <v>#N/A</v>
      </c>
      <c r="K157" s="76" t="e">
        <f>INDEX('03'!$DF$3:$DF$35,MATCH(D157,'03'!$D$3:$D$35,0))</f>
        <v>#N/A</v>
      </c>
      <c r="L157" s="76" t="e">
        <f>INDEX('04'!$DF$3:$DF$35,MATCH(D157,'04'!$D$3:$D$35,0))</f>
        <v>#N/A</v>
      </c>
      <c r="M157" s="76"/>
      <c r="N157" s="76"/>
      <c r="O157" s="76"/>
      <c r="P157" s="76"/>
    </row>
    <row r="158" spans="3:16" s="77" customFormat="1" ht="15.75">
      <c r="C158" s="77">
        <f t="shared" si="10"/>
        <v>1</v>
      </c>
      <c r="D158" s="125"/>
      <c r="E158" s="125"/>
      <c r="F158" s="126">
        <f t="shared" si="8"/>
        <v>0</v>
      </c>
      <c r="G158" s="126"/>
      <c r="H158" s="127">
        <f t="shared" si="9"/>
        <v>0</v>
      </c>
      <c r="I158" s="76" t="e">
        <f>INDEX('01'!$DF$3:$DF$35,MATCH(D158,'01'!$D$3:$D$27,0))</f>
        <v>#N/A</v>
      </c>
      <c r="J158" s="76" t="e">
        <f>INDEX('02'!$DF$3:$DF$35,MATCH(D158,'02'!$D$3:$D$35,0))</f>
        <v>#N/A</v>
      </c>
      <c r="K158" s="76" t="e">
        <f>INDEX('03'!$DF$3:$DF$35,MATCH(D158,'03'!$D$3:$D$35,0))</f>
        <v>#N/A</v>
      </c>
      <c r="L158" s="76" t="e">
        <f>INDEX('04'!$DF$3:$DF$35,MATCH(D158,'04'!$D$3:$D$35,0))</f>
        <v>#N/A</v>
      </c>
      <c r="M158" s="76"/>
      <c r="N158" s="76"/>
      <c r="O158" s="76"/>
      <c r="P158" s="76"/>
    </row>
    <row r="159" spans="3:16" s="77" customFormat="1" ht="15.75">
      <c r="C159" s="77">
        <f t="shared" si="10"/>
        <v>1</v>
      </c>
      <c r="D159" s="125"/>
      <c r="E159" s="125"/>
      <c r="F159" s="126">
        <f t="shared" si="8"/>
        <v>0</v>
      </c>
      <c r="G159" s="126"/>
      <c r="H159" s="127">
        <f t="shared" si="9"/>
        <v>0</v>
      </c>
      <c r="I159" s="76" t="e">
        <f>INDEX('01'!$DF$3:$DF$35,MATCH(D159,'01'!$D$3:$D$27,0))</f>
        <v>#N/A</v>
      </c>
      <c r="J159" s="76" t="e">
        <f>INDEX('02'!$DF$3:$DF$35,MATCH(D159,'02'!$D$3:$D$35,0))</f>
        <v>#N/A</v>
      </c>
      <c r="K159" s="76" t="e">
        <f>INDEX('03'!$DF$3:$DF$35,MATCH(D159,'03'!$D$3:$D$35,0))</f>
        <v>#N/A</v>
      </c>
      <c r="L159" s="76" t="e">
        <f>INDEX('04'!$DF$3:$DF$35,MATCH(D159,'04'!$D$3:$D$35,0))</f>
        <v>#N/A</v>
      </c>
      <c r="M159" s="76"/>
      <c r="N159" s="76"/>
      <c r="O159" s="76"/>
      <c r="P159" s="76"/>
    </row>
    <row r="160" spans="3:16" s="77" customFormat="1" ht="15.75">
      <c r="C160" s="77">
        <f t="shared" si="10"/>
        <v>1</v>
      </c>
      <c r="D160" s="125"/>
      <c r="E160" s="125"/>
      <c r="F160" s="126">
        <f t="shared" si="8"/>
        <v>0</v>
      </c>
      <c r="G160" s="126"/>
      <c r="H160" s="127">
        <f t="shared" si="9"/>
        <v>0</v>
      </c>
      <c r="I160" s="76" t="e">
        <f>INDEX('01'!$DF$3:$DF$35,MATCH(D160,'01'!$D$3:$D$27,0))</f>
        <v>#N/A</v>
      </c>
      <c r="J160" s="76" t="e">
        <f>INDEX('02'!$DF$3:$DF$35,MATCH(D160,'02'!$D$3:$D$35,0))</f>
        <v>#N/A</v>
      </c>
      <c r="K160" s="76" t="e">
        <f>INDEX('03'!$DF$3:$DF$35,MATCH(D160,'03'!$D$3:$D$35,0))</f>
        <v>#N/A</v>
      </c>
      <c r="L160" s="76" t="e">
        <f>INDEX('04'!$DF$3:$DF$35,MATCH(D160,'04'!$D$3:$D$35,0))</f>
        <v>#N/A</v>
      </c>
      <c r="M160" s="76"/>
      <c r="N160" s="76"/>
      <c r="O160" s="76"/>
      <c r="P160" s="76"/>
    </row>
    <row r="161" spans="3:16" s="77" customFormat="1" ht="15.75">
      <c r="C161" s="77">
        <f t="shared" si="10"/>
        <v>1</v>
      </c>
      <c r="D161" s="125"/>
      <c r="E161" s="125"/>
      <c r="F161" s="126">
        <f t="shared" si="8"/>
        <v>0</v>
      </c>
      <c r="G161" s="126"/>
      <c r="H161" s="127">
        <f t="shared" si="9"/>
        <v>0</v>
      </c>
      <c r="I161" s="76" t="e">
        <f>INDEX('01'!$DF$3:$DF$35,MATCH(D161,'01'!$D$3:$D$27,0))</f>
        <v>#N/A</v>
      </c>
      <c r="J161" s="76" t="e">
        <f>INDEX('02'!$DF$3:$DF$35,MATCH(D161,'02'!$D$3:$D$35,0))</f>
        <v>#N/A</v>
      </c>
      <c r="K161" s="76" t="e">
        <f>INDEX('03'!$DF$3:$DF$35,MATCH(D161,'03'!$D$3:$D$35,0))</f>
        <v>#N/A</v>
      </c>
      <c r="L161" s="76" t="e">
        <f>INDEX('04'!$DF$3:$DF$35,MATCH(D161,'04'!$D$3:$D$35,0))</f>
        <v>#N/A</v>
      </c>
      <c r="M161" s="76"/>
      <c r="N161" s="76"/>
      <c r="O161" s="76"/>
      <c r="P161" s="76"/>
    </row>
    <row r="162" spans="3:16" s="77" customFormat="1" ht="15.75">
      <c r="C162" s="77">
        <f t="shared" si="10"/>
        <v>1</v>
      </c>
      <c r="D162" s="125"/>
      <c r="E162" s="125"/>
      <c r="F162" s="126">
        <f t="shared" si="8"/>
        <v>0</v>
      </c>
      <c r="G162" s="126"/>
      <c r="H162" s="127">
        <f t="shared" si="9"/>
        <v>0</v>
      </c>
      <c r="I162" s="76" t="e">
        <f>INDEX('01'!$DF$3:$DF$35,MATCH(D162,'01'!$D$3:$D$27,0))</f>
        <v>#N/A</v>
      </c>
      <c r="J162" s="76" t="e">
        <f>INDEX('02'!$DF$3:$DF$35,MATCH(D162,'02'!$D$3:$D$35,0))</f>
        <v>#N/A</v>
      </c>
      <c r="K162" s="76" t="e">
        <f>INDEX('03'!$DF$3:$DF$35,MATCH(D162,'03'!$D$3:$D$35,0))</f>
        <v>#N/A</v>
      </c>
      <c r="L162" s="76" t="e">
        <f>INDEX('04'!$DF$3:$DF$35,MATCH(D162,'04'!$D$3:$D$35,0))</f>
        <v>#N/A</v>
      </c>
      <c r="M162" s="76"/>
      <c r="N162" s="76"/>
      <c r="O162" s="76"/>
      <c r="P162" s="76"/>
    </row>
    <row r="163" spans="3:16" s="77" customFormat="1" ht="15.75">
      <c r="C163" s="77">
        <f t="shared" si="10"/>
        <v>1</v>
      </c>
      <c r="D163" s="125"/>
      <c r="E163" s="125"/>
      <c r="F163" s="126">
        <f t="shared" si="8"/>
        <v>0</v>
      </c>
      <c r="G163" s="126"/>
      <c r="H163" s="127">
        <f t="shared" si="9"/>
        <v>0</v>
      </c>
      <c r="I163" s="76" t="e">
        <f>INDEX('01'!$DF$3:$DF$35,MATCH(D163,'01'!$D$3:$D$27,0))</f>
        <v>#N/A</v>
      </c>
      <c r="J163" s="76" t="e">
        <f>INDEX('02'!$DF$3:$DF$35,MATCH(D163,'02'!$D$3:$D$35,0))</f>
        <v>#N/A</v>
      </c>
      <c r="K163" s="76" t="e">
        <f>INDEX('03'!$DF$3:$DF$35,MATCH(D163,'03'!$D$3:$D$35,0))</f>
        <v>#N/A</v>
      </c>
      <c r="L163" s="76" t="e">
        <f>INDEX('04'!$DF$3:$DF$35,MATCH(D163,'04'!$D$3:$D$35,0))</f>
        <v>#N/A</v>
      </c>
      <c r="M163" s="76"/>
      <c r="N163" s="76"/>
      <c r="O163" s="76"/>
      <c r="P163" s="76"/>
    </row>
    <row r="164" spans="3:16" s="77" customFormat="1" ht="15.75">
      <c r="C164" s="77">
        <f t="shared" si="10"/>
        <v>1</v>
      </c>
      <c r="D164" s="125"/>
      <c r="E164" s="125"/>
      <c r="F164" s="126">
        <f t="shared" si="8"/>
        <v>0</v>
      </c>
      <c r="G164" s="126"/>
      <c r="H164" s="127">
        <f t="shared" si="9"/>
        <v>0</v>
      </c>
      <c r="I164" s="76" t="e">
        <f>INDEX('01'!$DF$3:$DF$35,MATCH(D164,'01'!$D$3:$D$27,0))</f>
        <v>#N/A</v>
      </c>
      <c r="J164" s="76" t="e">
        <f>INDEX('02'!$DF$3:$DF$35,MATCH(D164,'02'!$D$3:$D$35,0))</f>
        <v>#N/A</v>
      </c>
      <c r="K164" s="76" t="e">
        <f>INDEX('03'!$DF$3:$DF$35,MATCH(D164,'03'!$D$3:$D$35,0))</f>
        <v>#N/A</v>
      </c>
      <c r="L164" s="76" t="e">
        <f>INDEX('04'!$DF$3:$DF$35,MATCH(D164,'04'!$D$3:$D$35,0))</f>
        <v>#N/A</v>
      </c>
      <c r="M164" s="76"/>
      <c r="N164" s="76"/>
      <c r="O164" s="76"/>
      <c r="P164" s="76"/>
    </row>
    <row r="165" spans="3:16" s="77" customFormat="1" ht="15.75">
      <c r="C165" s="77">
        <f t="shared" si="10"/>
        <v>1</v>
      </c>
      <c r="D165" s="125"/>
      <c r="E165" s="125"/>
      <c r="F165" s="126">
        <f t="shared" si="8"/>
        <v>0</v>
      </c>
      <c r="G165" s="126"/>
      <c r="H165" s="127">
        <f t="shared" si="9"/>
        <v>0</v>
      </c>
      <c r="I165" s="76" t="e">
        <f>INDEX('01'!$DF$3:$DF$35,MATCH(D165,'01'!$D$3:$D$27,0))</f>
        <v>#N/A</v>
      </c>
      <c r="J165" s="76" t="e">
        <f>INDEX('02'!$DF$3:$DF$35,MATCH(D165,'02'!$D$3:$D$35,0))</f>
        <v>#N/A</v>
      </c>
      <c r="K165" s="76" t="e">
        <f>INDEX('03'!$DF$3:$DF$35,MATCH(D165,'03'!$D$3:$D$35,0))</f>
        <v>#N/A</v>
      </c>
      <c r="L165" s="76" t="e">
        <f>INDEX('04'!$DF$3:$DF$35,MATCH(D165,'04'!$D$3:$D$35,0))</f>
        <v>#N/A</v>
      </c>
      <c r="M165" s="76"/>
      <c r="N165" s="76"/>
      <c r="O165" s="76"/>
      <c r="P165" s="76"/>
    </row>
    <row r="166" spans="3:16" s="77" customFormat="1" ht="15.75">
      <c r="C166" s="77">
        <f t="shared" si="10"/>
        <v>1</v>
      </c>
      <c r="D166" s="125"/>
      <c r="E166" s="125"/>
      <c r="F166" s="126">
        <f t="shared" si="8"/>
        <v>0</v>
      </c>
      <c r="G166" s="126"/>
      <c r="H166" s="127">
        <f t="shared" si="9"/>
        <v>0</v>
      </c>
      <c r="I166" s="76" t="e">
        <f>INDEX('01'!$DF$3:$DF$35,MATCH(D166,'01'!$D$3:$D$27,0))</f>
        <v>#N/A</v>
      </c>
      <c r="J166" s="76" t="e">
        <f>INDEX('02'!$DF$3:$DF$35,MATCH(D166,'02'!$D$3:$D$35,0))</f>
        <v>#N/A</v>
      </c>
      <c r="K166" s="76" t="e">
        <f>INDEX('03'!$DF$3:$DF$35,MATCH(D166,'03'!$D$3:$D$35,0))</f>
        <v>#N/A</v>
      </c>
      <c r="L166" s="76" t="e">
        <f>INDEX('04'!$DF$3:$DF$35,MATCH(D166,'04'!$D$3:$D$35,0))</f>
        <v>#N/A</v>
      </c>
      <c r="M166" s="76"/>
      <c r="N166" s="76"/>
      <c r="O166" s="76"/>
      <c r="P166" s="76"/>
    </row>
    <row r="167" spans="3:16" s="77" customFormat="1" ht="15.75">
      <c r="C167" s="77">
        <f t="shared" si="10"/>
        <v>1</v>
      </c>
      <c r="D167" s="125"/>
      <c r="E167" s="125"/>
      <c r="F167" s="126">
        <f t="shared" si="8"/>
        <v>0</v>
      </c>
      <c r="G167" s="126"/>
      <c r="H167" s="127">
        <f t="shared" si="9"/>
        <v>0</v>
      </c>
      <c r="I167" s="76" t="e">
        <f>INDEX('01'!$DF$3:$DF$35,MATCH(D167,'01'!$D$3:$D$27,0))</f>
        <v>#N/A</v>
      </c>
      <c r="J167" s="76" t="e">
        <f>INDEX('02'!$DF$3:$DF$35,MATCH(D167,'02'!$D$3:$D$35,0))</f>
        <v>#N/A</v>
      </c>
      <c r="K167" s="76" t="e">
        <f>INDEX('03'!$DF$3:$DF$35,MATCH(D167,'03'!$D$3:$D$35,0))</f>
        <v>#N/A</v>
      </c>
      <c r="L167" s="76" t="e">
        <f>INDEX('04'!$DF$3:$DF$35,MATCH(D167,'04'!$D$3:$D$35,0))</f>
        <v>#N/A</v>
      </c>
      <c r="M167" s="76"/>
      <c r="N167" s="76"/>
      <c r="O167" s="76"/>
      <c r="P167" s="76"/>
    </row>
    <row r="168" spans="3:16" s="77" customFormat="1" ht="15.75">
      <c r="C168" s="77">
        <f t="shared" si="10"/>
        <v>1</v>
      </c>
      <c r="D168" s="125"/>
      <c r="E168" s="125"/>
      <c r="F168" s="126">
        <f t="shared" si="8"/>
        <v>0</v>
      </c>
      <c r="G168" s="126"/>
      <c r="H168" s="127">
        <f t="shared" si="9"/>
        <v>0</v>
      </c>
      <c r="I168" s="76" t="e">
        <f>INDEX('01'!$DF$3:$DF$35,MATCH(D168,'01'!$D$3:$D$27,0))</f>
        <v>#N/A</v>
      </c>
      <c r="J168" s="76" t="e">
        <f>INDEX('02'!$DF$3:$DF$35,MATCH(D168,'02'!$D$3:$D$35,0))</f>
        <v>#N/A</v>
      </c>
      <c r="K168" s="76" t="e">
        <f>INDEX('03'!$DF$3:$DF$35,MATCH(D168,'03'!$D$3:$D$35,0))</f>
        <v>#N/A</v>
      </c>
      <c r="L168" s="76" t="e">
        <f>INDEX('04'!$DF$3:$DF$35,MATCH(D168,'04'!$D$3:$D$35,0))</f>
        <v>#N/A</v>
      </c>
      <c r="M168" s="76"/>
      <c r="N168" s="76"/>
      <c r="O168" s="76"/>
      <c r="P168" s="76"/>
    </row>
    <row r="169" spans="3:16" s="77" customFormat="1" ht="15.75">
      <c r="C169" s="77">
        <f t="shared" si="10"/>
        <v>1</v>
      </c>
      <c r="D169" s="125"/>
      <c r="E169" s="128"/>
      <c r="F169" s="126">
        <f t="shared" si="8"/>
        <v>0</v>
      </c>
      <c r="G169" s="126"/>
      <c r="H169" s="127">
        <f t="shared" si="9"/>
        <v>0</v>
      </c>
      <c r="I169" s="76" t="e">
        <f>INDEX('01'!$DF$3:$DF$35,MATCH(D169,'01'!$D$3:$D$27,0))</f>
        <v>#N/A</v>
      </c>
      <c r="J169" s="76" t="e">
        <f>INDEX('02'!$DF$3:$DF$35,MATCH(D169,'02'!$D$3:$D$35,0))</f>
        <v>#N/A</v>
      </c>
      <c r="K169" s="76" t="e">
        <f>INDEX('03'!$DF$3:$DF$35,MATCH(D169,'03'!$D$3:$D$35,0))</f>
        <v>#N/A</v>
      </c>
      <c r="L169" s="76" t="e">
        <f>INDEX('04'!$DF$3:$DF$35,MATCH(D169,'04'!$D$3:$D$35,0))</f>
        <v>#N/A</v>
      </c>
      <c r="M169" s="76"/>
      <c r="N169" s="76"/>
      <c r="O169" s="76"/>
      <c r="P169" s="76"/>
    </row>
    <row r="170" spans="3:16" s="77" customFormat="1" ht="15.75">
      <c r="C170" s="77">
        <f t="shared" si="10"/>
        <v>1</v>
      </c>
      <c r="D170" s="125"/>
      <c r="E170" s="128"/>
      <c r="F170" s="126">
        <f t="shared" si="8"/>
        <v>0</v>
      </c>
      <c r="G170" s="126"/>
      <c r="H170" s="127">
        <f t="shared" si="9"/>
        <v>0</v>
      </c>
      <c r="I170" s="76" t="e">
        <f>INDEX('01'!$DF$3:$DF$35,MATCH(D170,'01'!$D$3:$D$27,0))</f>
        <v>#N/A</v>
      </c>
      <c r="J170" s="76" t="e">
        <f>INDEX('02'!$DF$3:$DF$35,MATCH(D170,'02'!$D$3:$D$35,0))</f>
        <v>#N/A</v>
      </c>
      <c r="K170" s="76" t="e">
        <f>INDEX('03'!$DF$3:$DF$35,MATCH(D170,'03'!$D$3:$D$35,0))</f>
        <v>#N/A</v>
      </c>
      <c r="L170" s="76" t="e">
        <f>INDEX('04'!$DF$3:$DF$35,MATCH(D170,'04'!$D$3:$D$35,0))</f>
        <v>#N/A</v>
      </c>
      <c r="M170" s="76"/>
      <c r="N170" s="76"/>
      <c r="O170" s="76"/>
      <c r="P170" s="76"/>
    </row>
    <row r="171" spans="3:16" s="77" customFormat="1" ht="15.75">
      <c r="C171" s="77">
        <f t="shared" si="10"/>
        <v>1</v>
      </c>
      <c r="D171" s="125"/>
      <c r="E171" s="128"/>
      <c r="F171" s="126">
        <f t="shared" si="8"/>
        <v>0</v>
      </c>
      <c r="G171" s="126"/>
      <c r="H171" s="127">
        <f t="shared" si="9"/>
        <v>0</v>
      </c>
      <c r="I171" s="76" t="e">
        <f>INDEX('01'!$DF$3:$DF$35,MATCH(D171,'01'!$D$3:$D$27,0))</f>
        <v>#N/A</v>
      </c>
      <c r="J171" s="76" t="e">
        <f>INDEX('02'!$DF$3:$DF$35,MATCH(D171,'02'!$D$3:$D$35,0))</f>
        <v>#N/A</v>
      </c>
      <c r="K171" s="76" t="e">
        <f>INDEX('03'!$DF$3:$DF$35,MATCH(D171,'03'!$D$3:$D$35,0))</f>
        <v>#N/A</v>
      </c>
      <c r="L171" s="76" t="e">
        <f>INDEX('04'!$DF$3:$DF$35,MATCH(D171,'04'!$D$3:$D$35,0))</f>
        <v>#N/A</v>
      </c>
      <c r="M171" s="76"/>
      <c r="N171" s="76"/>
      <c r="O171" s="76"/>
      <c r="P171" s="76"/>
    </row>
    <row r="172" spans="3:16" s="77" customFormat="1" ht="15.75">
      <c r="C172" s="77">
        <f t="shared" si="10"/>
        <v>1</v>
      </c>
      <c r="D172" s="125"/>
      <c r="E172" s="128"/>
      <c r="F172" s="126">
        <f t="shared" si="8"/>
        <v>0</v>
      </c>
      <c r="G172" s="126"/>
      <c r="H172" s="127">
        <f t="shared" si="9"/>
        <v>0</v>
      </c>
      <c r="I172" s="76" t="e">
        <f>INDEX('01'!$DF$3:$DF$35,MATCH(D172,'01'!$D$3:$D$27,0))</f>
        <v>#N/A</v>
      </c>
      <c r="J172" s="76" t="e">
        <f>INDEX('02'!$DF$3:$DF$35,MATCH(D172,'02'!$D$3:$D$35,0))</f>
        <v>#N/A</v>
      </c>
      <c r="K172" s="76" t="e">
        <f>INDEX('03'!$DF$3:$DF$35,MATCH(D172,'03'!$D$3:$D$35,0))</f>
        <v>#N/A</v>
      </c>
      <c r="L172" s="76" t="e">
        <f>INDEX('04'!$DF$3:$DF$35,MATCH(D172,'04'!$D$3:$D$35,0))</f>
        <v>#N/A</v>
      </c>
      <c r="M172" s="76"/>
      <c r="N172" s="76"/>
      <c r="O172" s="76"/>
      <c r="P172" s="76"/>
    </row>
    <row r="173" spans="3:16" s="77" customFormat="1" ht="15.75">
      <c r="C173" s="77">
        <f t="shared" si="10"/>
        <v>1</v>
      </c>
      <c r="D173" s="125"/>
      <c r="E173" s="128"/>
      <c r="F173" s="126">
        <f t="shared" si="8"/>
        <v>0</v>
      </c>
      <c r="G173" s="126"/>
      <c r="H173" s="127">
        <f t="shared" si="9"/>
        <v>0</v>
      </c>
      <c r="I173" s="76" t="e">
        <f>INDEX('01'!$DF$3:$DF$35,MATCH(D173,'01'!$D$3:$D$27,0))</f>
        <v>#N/A</v>
      </c>
      <c r="J173" s="76" t="e">
        <f>INDEX('02'!$DF$3:$DF$35,MATCH(D173,'02'!$D$3:$D$35,0))</f>
        <v>#N/A</v>
      </c>
      <c r="K173" s="76" t="e">
        <f>INDEX('03'!$DF$3:$DF$35,MATCH(D173,'03'!$D$3:$D$35,0))</f>
        <v>#N/A</v>
      </c>
      <c r="L173" s="76" t="e">
        <f>INDEX('04'!$DF$3:$DF$35,MATCH(D173,'04'!$D$3:$D$35,0))</f>
        <v>#N/A</v>
      </c>
      <c r="M173" s="76"/>
      <c r="N173" s="76"/>
      <c r="O173" s="76"/>
      <c r="P173" s="76"/>
    </row>
    <row r="174" spans="3:16" s="77" customFormat="1" ht="15.75">
      <c r="C174" s="77">
        <f t="shared" si="10"/>
        <v>1</v>
      </c>
      <c r="D174" s="125"/>
      <c r="E174" s="128"/>
      <c r="F174" s="126">
        <f t="shared" si="8"/>
        <v>0</v>
      </c>
      <c r="G174" s="126"/>
      <c r="H174" s="127">
        <f t="shared" si="9"/>
        <v>0</v>
      </c>
      <c r="I174" s="76" t="e">
        <f>INDEX('01'!$DF$3:$DF$35,MATCH(D174,'01'!$D$3:$D$27,0))</f>
        <v>#N/A</v>
      </c>
      <c r="J174" s="76" t="e">
        <f>INDEX('02'!$DF$3:$DF$35,MATCH(D174,'02'!$D$3:$D$35,0))</f>
        <v>#N/A</v>
      </c>
      <c r="K174" s="76" t="e">
        <f>INDEX('03'!$DF$3:$DF$35,MATCH(D174,'03'!$D$3:$D$35,0))</f>
        <v>#N/A</v>
      </c>
      <c r="L174" s="76" t="e">
        <f>INDEX('04'!$DF$3:$DF$35,MATCH(D174,'04'!$D$3:$D$35,0))</f>
        <v>#N/A</v>
      </c>
      <c r="M174" s="76"/>
      <c r="N174" s="76"/>
      <c r="O174" s="76"/>
      <c r="P174" s="76"/>
    </row>
    <row r="175" spans="3:16" s="77" customFormat="1" ht="15.75">
      <c r="C175" s="77">
        <f t="shared" si="10"/>
        <v>1</v>
      </c>
      <c r="D175" s="125"/>
      <c r="E175" s="128"/>
      <c r="F175" s="126">
        <f t="shared" si="8"/>
        <v>0</v>
      </c>
      <c r="G175" s="126"/>
      <c r="H175" s="127">
        <f t="shared" si="9"/>
        <v>0</v>
      </c>
      <c r="I175" s="76" t="e">
        <f>INDEX('01'!$DF$3:$DF$35,MATCH(D175,'01'!$D$3:$D$27,0))</f>
        <v>#N/A</v>
      </c>
      <c r="J175" s="76" t="e">
        <f>INDEX('02'!$DF$3:$DF$35,MATCH(D175,'02'!$D$3:$D$35,0))</f>
        <v>#N/A</v>
      </c>
      <c r="K175" s="76" t="e">
        <f>INDEX('03'!$DF$3:$DF$35,MATCH(D175,'03'!$D$3:$D$35,0))</f>
        <v>#N/A</v>
      </c>
      <c r="L175" s="76" t="e">
        <f>INDEX('04'!$DF$3:$DF$35,MATCH(D175,'04'!$D$3:$D$35,0))</f>
        <v>#N/A</v>
      </c>
      <c r="M175" s="76"/>
      <c r="N175" s="76"/>
      <c r="O175" s="76"/>
      <c r="P175" s="76"/>
    </row>
    <row r="176" spans="3:16" s="77" customFormat="1" ht="15.75">
      <c r="C176" s="77">
        <f t="shared" si="10"/>
        <v>1</v>
      </c>
      <c r="D176" s="125"/>
      <c r="E176" s="128"/>
      <c r="F176" s="126">
        <f t="shared" si="8"/>
        <v>0</v>
      </c>
      <c r="G176" s="126"/>
      <c r="H176" s="127">
        <f t="shared" si="9"/>
        <v>0</v>
      </c>
      <c r="I176" s="76" t="e">
        <f>INDEX('01'!$DF$3:$DF$35,MATCH(D176,'01'!$D$3:$D$27,0))</f>
        <v>#N/A</v>
      </c>
      <c r="J176" s="76" t="e">
        <f>INDEX('02'!$DF$3:$DF$35,MATCH(D176,'02'!$D$3:$D$35,0))</f>
        <v>#N/A</v>
      </c>
      <c r="K176" s="76" t="e">
        <f>INDEX('03'!$DF$3:$DF$35,MATCH(D176,'03'!$D$3:$D$35,0))</f>
        <v>#N/A</v>
      </c>
      <c r="L176" s="76" t="e">
        <f>INDEX('04'!$DF$3:$DF$35,MATCH(D176,'04'!$D$3:$D$35,0))</f>
        <v>#N/A</v>
      </c>
      <c r="M176" s="76"/>
      <c r="N176" s="76"/>
      <c r="O176" s="76"/>
      <c r="P176" s="76"/>
    </row>
    <row r="177" spans="3:16" s="77" customFormat="1" ht="15.75">
      <c r="C177" s="77">
        <f t="shared" si="10"/>
        <v>1</v>
      </c>
      <c r="D177" s="125"/>
      <c r="E177" s="128"/>
      <c r="F177" s="126">
        <f t="shared" si="8"/>
        <v>0</v>
      </c>
      <c r="G177" s="126"/>
      <c r="H177" s="127">
        <f t="shared" si="9"/>
        <v>0</v>
      </c>
      <c r="I177" s="76" t="e">
        <f>INDEX('01'!$DF$3:$DF$35,MATCH(D177,'01'!$D$3:$D$27,0))</f>
        <v>#N/A</v>
      </c>
      <c r="J177" s="76" t="e">
        <f>INDEX('02'!$DF$3:$DF$35,MATCH(D177,'02'!$D$3:$D$35,0))</f>
        <v>#N/A</v>
      </c>
      <c r="K177" s="76" t="e">
        <f>INDEX('03'!$DF$3:$DF$35,MATCH(D177,'03'!$D$3:$D$35,0))</f>
        <v>#N/A</v>
      </c>
      <c r="L177" s="76" t="e">
        <f>INDEX('04'!$DF$3:$DF$35,MATCH(D177,'04'!$D$3:$D$35,0))</f>
        <v>#N/A</v>
      </c>
      <c r="M177" s="76"/>
      <c r="N177" s="76"/>
      <c r="O177" s="76"/>
      <c r="P177" s="76"/>
    </row>
    <row r="178" spans="3:16" s="77" customFormat="1" ht="15.75">
      <c r="C178" s="77">
        <f t="shared" si="10"/>
        <v>1</v>
      </c>
      <c r="D178" s="125"/>
      <c r="E178" s="128"/>
      <c r="F178" s="126">
        <f t="shared" si="8"/>
        <v>0</v>
      </c>
      <c r="G178" s="126"/>
      <c r="H178" s="127">
        <f t="shared" si="9"/>
        <v>0</v>
      </c>
      <c r="I178" s="76" t="e">
        <f>INDEX('01'!$DF$3:$DF$35,MATCH(D178,'01'!$D$3:$D$27,0))</f>
        <v>#N/A</v>
      </c>
      <c r="J178" s="76" t="e">
        <f>INDEX('02'!$DF$3:$DF$35,MATCH(D178,'02'!$D$3:$D$35,0))</f>
        <v>#N/A</v>
      </c>
      <c r="K178" s="76" t="e">
        <f>INDEX('03'!$DF$3:$DF$35,MATCH(D178,'03'!$D$3:$D$35,0))</f>
        <v>#N/A</v>
      </c>
      <c r="L178" s="76" t="e">
        <f>INDEX('04'!$DF$3:$DF$35,MATCH(D178,'04'!$D$3:$D$35,0))</f>
        <v>#N/A</v>
      </c>
      <c r="M178" s="76"/>
      <c r="N178" s="76"/>
      <c r="O178" s="76"/>
      <c r="P178" s="76"/>
    </row>
    <row r="179" spans="3:16" s="77" customFormat="1" ht="15.75">
      <c r="C179" s="77">
        <f t="shared" si="10"/>
        <v>1</v>
      </c>
      <c r="D179" s="125"/>
      <c r="E179" s="128"/>
      <c r="F179" s="126">
        <f t="shared" si="8"/>
        <v>0</v>
      </c>
      <c r="G179" s="126"/>
      <c r="H179" s="127">
        <f t="shared" si="9"/>
        <v>0</v>
      </c>
      <c r="I179" s="76" t="e">
        <f>INDEX('01'!$DF$3:$DF$35,MATCH(D179,'01'!$D$3:$D$27,0))</f>
        <v>#N/A</v>
      </c>
      <c r="J179" s="76" t="e">
        <f>INDEX('02'!$DF$3:$DF$35,MATCH(D179,'02'!$D$3:$D$35,0))</f>
        <v>#N/A</v>
      </c>
      <c r="K179" s="76" t="e">
        <f>INDEX('03'!$DF$3:$DF$35,MATCH(D179,'03'!$D$3:$D$35,0))</f>
        <v>#N/A</v>
      </c>
      <c r="L179" s="76" t="e">
        <f>INDEX('04'!$DF$3:$DF$35,MATCH(D179,'04'!$D$3:$D$35,0))</f>
        <v>#N/A</v>
      </c>
      <c r="M179" s="76"/>
      <c r="N179" s="76"/>
      <c r="O179" s="76"/>
      <c r="P179" s="76"/>
    </row>
    <row r="180" spans="3:16" s="77" customFormat="1" ht="15.75">
      <c r="C180" s="77">
        <f t="shared" si="10"/>
        <v>1</v>
      </c>
      <c r="D180" s="125"/>
      <c r="E180" s="128"/>
      <c r="F180" s="126">
        <f t="shared" si="8"/>
        <v>0</v>
      </c>
      <c r="G180" s="126"/>
      <c r="H180" s="127">
        <f t="shared" si="9"/>
        <v>0</v>
      </c>
      <c r="I180" s="76" t="e">
        <f>INDEX('01'!$DF$3:$DF$35,MATCH(D180,'01'!$D$3:$D$27,0))</f>
        <v>#N/A</v>
      </c>
      <c r="J180" s="76" t="e">
        <f>INDEX('02'!$DF$3:$DF$35,MATCH(D180,'02'!$D$3:$D$35,0))</f>
        <v>#N/A</v>
      </c>
      <c r="K180" s="76" t="e">
        <f>INDEX('03'!$DF$3:$DF$35,MATCH(D180,'03'!$D$3:$D$35,0))</f>
        <v>#N/A</v>
      </c>
      <c r="L180" s="76" t="e">
        <f>INDEX('04'!$DF$3:$DF$35,MATCH(D180,'04'!$D$3:$D$35,0))</f>
        <v>#N/A</v>
      </c>
      <c r="M180" s="76"/>
      <c r="N180" s="76"/>
      <c r="O180" s="76"/>
      <c r="P180" s="76"/>
    </row>
    <row r="181" spans="3:16" s="77" customFormat="1" ht="15.75">
      <c r="C181" s="77">
        <f t="shared" si="10"/>
        <v>1</v>
      </c>
      <c r="D181" s="125"/>
      <c r="E181" s="128"/>
      <c r="F181" s="126">
        <f t="shared" si="8"/>
        <v>0</v>
      </c>
      <c r="G181" s="126"/>
      <c r="H181" s="127">
        <f t="shared" si="9"/>
        <v>0</v>
      </c>
      <c r="I181" s="76" t="e">
        <f>INDEX('01'!$DF$3:$DF$35,MATCH(D181,'01'!$D$3:$D$27,0))</f>
        <v>#N/A</v>
      </c>
      <c r="J181" s="76" t="e">
        <f>INDEX('02'!$DF$3:$DF$35,MATCH(D181,'02'!$D$3:$D$35,0))</f>
        <v>#N/A</v>
      </c>
      <c r="K181" s="76" t="e">
        <f>INDEX('03'!$DF$3:$DF$35,MATCH(D181,'03'!$D$3:$D$35,0))</f>
        <v>#N/A</v>
      </c>
      <c r="L181" s="76" t="e">
        <f>INDEX('04'!$DF$3:$DF$35,MATCH(D181,'04'!$D$3:$D$35,0))</f>
        <v>#N/A</v>
      </c>
      <c r="M181" s="76"/>
      <c r="N181" s="76"/>
      <c r="O181" s="76"/>
      <c r="P181" s="76"/>
    </row>
    <row r="182" spans="3:16" s="77" customFormat="1" ht="15.75">
      <c r="C182" s="77">
        <f t="shared" si="10"/>
        <v>1</v>
      </c>
      <c r="D182" s="125"/>
      <c r="E182" s="128"/>
      <c r="F182" s="126">
        <f t="shared" si="8"/>
        <v>0</v>
      </c>
      <c r="G182" s="126"/>
      <c r="H182" s="127">
        <f t="shared" si="9"/>
        <v>0</v>
      </c>
      <c r="I182" s="76" t="e">
        <f>INDEX('01'!$DF$3:$DF$35,MATCH(D182,'01'!$D$3:$D$27,0))</f>
        <v>#N/A</v>
      </c>
      <c r="J182" s="76" t="e">
        <f>INDEX('02'!$DF$3:$DF$35,MATCH(D182,'02'!$D$3:$D$35,0))</f>
        <v>#N/A</v>
      </c>
      <c r="K182" s="76" t="e">
        <f>INDEX('03'!$DF$3:$DF$35,MATCH(D182,'03'!$D$3:$D$35,0))</f>
        <v>#N/A</v>
      </c>
      <c r="L182" s="76" t="e">
        <f>INDEX('04'!$DF$3:$DF$35,MATCH(D182,'04'!$D$3:$D$35,0))</f>
        <v>#N/A</v>
      </c>
      <c r="M182" s="76"/>
      <c r="N182" s="76"/>
      <c r="O182" s="76"/>
      <c r="P182" s="76"/>
    </row>
    <row r="183" spans="3:16" s="77" customFormat="1" ht="15.75">
      <c r="C183" s="77">
        <f t="shared" si="10"/>
        <v>1</v>
      </c>
      <c r="D183" s="125"/>
      <c r="E183" s="125"/>
      <c r="F183" s="126">
        <f t="shared" si="8"/>
        <v>0</v>
      </c>
      <c r="G183" s="126"/>
      <c r="H183" s="127">
        <f t="shared" si="9"/>
        <v>0</v>
      </c>
      <c r="I183" s="76" t="e">
        <f>INDEX('01'!$DF$3:$DF$35,MATCH(D183,'01'!$D$3:$D$27,0))</f>
        <v>#N/A</v>
      </c>
      <c r="J183" s="76" t="e">
        <f>INDEX('02'!$DF$3:$DF$35,MATCH(D183,'02'!$D$3:$D$35,0))</f>
        <v>#N/A</v>
      </c>
      <c r="K183" s="76" t="e">
        <f>INDEX('03'!$DF$3:$DF$35,MATCH(D183,'03'!$D$3:$D$35,0))</f>
        <v>#N/A</v>
      </c>
      <c r="L183" s="76" t="e">
        <f>INDEX('04'!$DF$3:$DF$35,MATCH(D183,'04'!$D$3:$D$35,0))</f>
        <v>#N/A</v>
      </c>
      <c r="M183" s="76"/>
      <c r="N183" s="76"/>
      <c r="O183" s="76"/>
      <c r="P183" s="76"/>
    </row>
    <row r="184" spans="3:16" s="77" customFormat="1" ht="15.75">
      <c r="C184" s="77">
        <f t="shared" si="10"/>
        <v>1</v>
      </c>
      <c r="D184" s="125"/>
      <c r="E184" s="125"/>
      <c r="F184" s="126">
        <f t="shared" si="8"/>
        <v>0</v>
      </c>
      <c r="G184" s="126"/>
      <c r="H184" s="127">
        <f t="shared" si="9"/>
        <v>0</v>
      </c>
      <c r="I184" s="76" t="e">
        <f>INDEX('01'!$DF$3:$DF$35,MATCH(D184,'01'!$D$3:$D$27,0))</f>
        <v>#N/A</v>
      </c>
      <c r="J184" s="76" t="e">
        <f>INDEX('02'!$DF$3:$DF$35,MATCH(D184,'02'!$D$3:$D$35,0))</f>
        <v>#N/A</v>
      </c>
      <c r="K184" s="76" t="e">
        <f>INDEX('03'!$DF$3:$DF$35,MATCH(D184,'03'!$D$3:$D$35,0))</f>
        <v>#N/A</v>
      </c>
      <c r="L184" s="76" t="e">
        <f>INDEX('04'!$DF$3:$DF$35,MATCH(D184,'04'!$D$3:$D$35,0))</f>
        <v>#N/A</v>
      </c>
      <c r="M184" s="76"/>
      <c r="N184" s="76"/>
      <c r="O184" s="76"/>
      <c r="P184" s="76"/>
    </row>
    <row r="185" spans="3:16" s="77" customFormat="1" ht="15.75">
      <c r="C185" s="77">
        <f t="shared" si="10"/>
        <v>1</v>
      </c>
      <c r="D185" s="125"/>
      <c r="E185" s="125"/>
      <c r="F185" s="126">
        <f t="shared" si="8"/>
        <v>0</v>
      </c>
      <c r="G185" s="126"/>
      <c r="H185" s="127">
        <f t="shared" si="9"/>
        <v>0</v>
      </c>
      <c r="I185" s="76" t="e">
        <f>INDEX('01'!$DF$3:$DF$35,MATCH(D185,'01'!$D$3:$D$27,0))</f>
        <v>#N/A</v>
      </c>
      <c r="J185" s="76" t="e">
        <f>INDEX('02'!$DF$3:$DF$35,MATCH(D185,'02'!$D$3:$D$35,0))</f>
        <v>#N/A</v>
      </c>
      <c r="K185" s="76" t="e">
        <f>INDEX('03'!$DF$3:$DF$35,MATCH(D185,'03'!$D$3:$D$35,0))</f>
        <v>#N/A</v>
      </c>
      <c r="L185" s="76" t="e">
        <f>INDEX('04'!$DF$3:$DF$35,MATCH(D185,'04'!$D$3:$D$35,0))</f>
        <v>#N/A</v>
      </c>
      <c r="M185" s="76"/>
      <c r="N185" s="76"/>
      <c r="O185" s="76"/>
      <c r="P185" s="76"/>
    </row>
    <row r="186" spans="3:16" s="77" customFormat="1" ht="15.75">
      <c r="C186" s="77">
        <f t="shared" si="10"/>
        <v>1</v>
      </c>
      <c r="D186" s="125"/>
      <c r="E186" s="125"/>
      <c r="F186" s="126">
        <f t="shared" si="8"/>
        <v>0</v>
      </c>
      <c r="G186" s="126"/>
      <c r="H186" s="127">
        <f t="shared" si="9"/>
        <v>0</v>
      </c>
      <c r="I186" s="76" t="e">
        <f>INDEX('01'!$DF$3:$DF$35,MATCH(D186,'01'!$D$3:$D$27,0))</f>
        <v>#N/A</v>
      </c>
      <c r="J186" s="76" t="e">
        <f>INDEX('02'!$DF$3:$DF$35,MATCH(D186,'02'!$D$3:$D$35,0))</f>
        <v>#N/A</v>
      </c>
      <c r="K186" s="76" t="e">
        <f>INDEX('03'!$DF$3:$DF$35,MATCH(D186,'03'!$D$3:$D$35,0))</f>
        <v>#N/A</v>
      </c>
      <c r="L186" s="76" t="e">
        <f>INDEX('04'!$DF$3:$DF$35,MATCH(D186,'04'!$D$3:$D$35,0))</f>
        <v>#N/A</v>
      </c>
      <c r="M186" s="76"/>
      <c r="N186" s="76"/>
      <c r="O186" s="76"/>
      <c r="P186" s="76"/>
    </row>
    <row r="187" spans="3:16" s="77" customFormat="1" ht="15.75">
      <c r="C187" s="77">
        <f t="shared" si="10"/>
        <v>1</v>
      </c>
      <c r="D187" s="125"/>
      <c r="E187" s="125"/>
      <c r="F187" s="126">
        <f t="shared" si="8"/>
        <v>0</v>
      </c>
      <c r="G187" s="126"/>
      <c r="H187" s="127">
        <f t="shared" si="9"/>
        <v>0</v>
      </c>
      <c r="I187" s="76" t="e">
        <f>INDEX('01'!$DF$3:$DF$35,MATCH(D187,'01'!$D$3:$D$27,0))</f>
        <v>#N/A</v>
      </c>
      <c r="J187" s="76" t="e">
        <f>INDEX('02'!$DF$3:$DF$35,MATCH(D187,'02'!$D$3:$D$35,0))</f>
        <v>#N/A</v>
      </c>
      <c r="K187" s="76" t="e">
        <f>INDEX('03'!$DF$3:$DF$35,MATCH(D187,'03'!$D$3:$D$35,0))</f>
        <v>#N/A</v>
      </c>
      <c r="L187" s="76" t="e">
        <f>INDEX('04'!$DF$3:$DF$35,MATCH(D187,'04'!$D$3:$D$35,0))</f>
        <v>#N/A</v>
      </c>
      <c r="M187" s="76"/>
      <c r="N187" s="76"/>
      <c r="O187" s="76"/>
      <c r="P187" s="76"/>
    </row>
    <row r="188" spans="3:16" s="77" customFormat="1" ht="15.75">
      <c r="C188" s="77">
        <f t="shared" si="10"/>
        <v>1</v>
      </c>
      <c r="D188" s="125"/>
      <c r="E188" s="125"/>
      <c r="F188" s="126">
        <f t="shared" si="8"/>
        <v>0</v>
      </c>
      <c r="G188" s="126"/>
      <c r="H188" s="127">
        <f t="shared" si="9"/>
        <v>0</v>
      </c>
      <c r="I188" s="76" t="e">
        <f>INDEX('01'!$DF$3:$DF$35,MATCH(D188,'01'!$D$3:$D$27,0))</f>
        <v>#N/A</v>
      </c>
      <c r="J188" s="76" t="e">
        <f>INDEX('02'!$DF$3:$DF$35,MATCH(D188,'02'!$D$3:$D$35,0))</f>
        <v>#N/A</v>
      </c>
      <c r="K188" s="76" t="e">
        <f>INDEX('03'!$DF$3:$DF$35,MATCH(D188,'03'!$D$3:$D$35,0))</f>
        <v>#N/A</v>
      </c>
      <c r="L188" s="76" t="e">
        <f>INDEX('04'!$DF$3:$DF$35,MATCH(D188,'04'!$D$3:$D$35,0))</f>
        <v>#N/A</v>
      </c>
      <c r="M188" s="76"/>
      <c r="N188" s="76"/>
      <c r="O188" s="76"/>
      <c r="P188" s="76"/>
    </row>
    <row r="189" spans="3:16" s="77" customFormat="1" ht="15.75">
      <c r="C189" s="77">
        <f t="shared" si="10"/>
        <v>1</v>
      </c>
      <c r="D189" s="125"/>
      <c r="E189" s="125"/>
      <c r="F189" s="126">
        <f t="shared" si="8"/>
        <v>0</v>
      </c>
      <c r="G189" s="126"/>
      <c r="H189" s="127">
        <f t="shared" si="9"/>
        <v>0</v>
      </c>
      <c r="I189" s="76" t="e">
        <f>INDEX('01'!$DF$3:$DF$35,MATCH(D189,'01'!$D$3:$D$27,0))</f>
        <v>#N/A</v>
      </c>
      <c r="J189" s="76" t="e">
        <f>INDEX('02'!$DF$3:$DF$35,MATCH(D189,'02'!$D$3:$D$35,0))</f>
        <v>#N/A</v>
      </c>
      <c r="K189" s="76" t="e">
        <f>INDEX('03'!$DF$3:$DF$35,MATCH(D189,'03'!$D$3:$D$35,0))</f>
        <v>#N/A</v>
      </c>
      <c r="L189" s="76" t="e">
        <f>INDEX('04'!$DF$3:$DF$35,MATCH(D189,'04'!$D$3:$D$35,0))</f>
        <v>#N/A</v>
      </c>
      <c r="M189" s="76"/>
      <c r="N189" s="76"/>
      <c r="O189" s="76"/>
      <c r="P189" s="76"/>
    </row>
    <row r="190" spans="3:16" s="77" customFormat="1" ht="15.75">
      <c r="C190" s="77">
        <f t="shared" si="10"/>
        <v>1</v>
      </c>
      <c r="D190" s="125"/>
      <c r="E190" s="125"/>
      <c r="F190" s="126">
        <f t="shared" si="8"/>
        <v>0</v>
      </c>
      <c r="G190" s="126"/>
      <c r="H190" s="127">
        <f t="shared" si="9"/>
        <v>0</v>
      </c>
      <c r="I190" s="76" t="e">
        <f>INDEX('01'!$DF$3:$DF$35,MATCH(D190,'01'!$D$3:$D$27,0))</f>
        <v>#N/A</v>
      </c>
      <c r="J190" s="76" t="e">
        <f>INDEX('02'!$DF$3:$DF$35,MATCH(D190,'02'!$D$3:$D$35,0))</f>
        <v>#N/A</v>
      </c>
      <c r="K190" s="76" t="e">
        <f>INDEX('03'!$DF$3:$DF$35,MATCH(D190,'03'!$D$3:$D$35,0))</f>
        <v>#N/A</v>
      </c>
      <c r="L190" s="76" t="e">
        <f>INDEX('04'!$DF$3:$DF$35,MATCH(D190,'04'!$D$3:$D$35,0))</f>
        <v>#N/A</v>
      </c>
      <c r="M190" s="76"/>
      <c r="N190" s="76"/>
      <c r="O190" s="76"/>
      <c r="P190" s="76"/>
    </row>
    <row r="191" spans="3:16" s="77" customFormat="1" ht="15.75">
      <c r="C191" s="77">
        <f t="shared" si="10"/>
        <v>1</v>
      </c>
      <c r="D191" s="125"/>
      <c r="E191" s="125"/>
      <c r="F191" s="126">
        <f t="shared" si="8"/>
        <v>0</v>
      </c>
      <c r="G191" s="126"/>
      <c r="H191" s="127">
        <f t="shared" si="9"/>
        <v>0</v>
      </c>
      <c r="I191" s="76" t="e">
        <f>INDEX('01'!$DF$3:$DF$35,MATCH(D191,'01'!$D$3:$D$27,0))</f>
        <v>#N/A</v>
      </c>
      <c r="J191" s="76" t="e">
        <f>INDEX('02'!$DF$3:$DF$35,MATCH(D191,'02'!$D$3:$D$35,0))</f>
        <v>#N/A</v>
      </c>
      <c r="K191" s="76" t="e">
        <f>INDEX('03'!$DF$3:$DF$35,MATCH(D191,'03'!$D$3:$D$35,0))</f>
        <v>#N/A</v>
      </c>
      <c r="L191" s="76" t="e">
        <f>INDEX('04'!$DF$3:$DF$35,MATCH(D191,'04'!$D$3:$D$35,0))</f>
        <v>#N/A</v>
      </c>
      <c r="M191" s="76"/>
      <c r="N191" s="76"/>
      <c r="O191" s="76"/>
      <c r="P191" s="76"/>
    </row>
    <row r="192" spans="3:16" s="77" customFormat="1" ht="15.75">
      <c r="C192" s="77">
        <f t="shared" si="10"/>
        <v>1</v>
      </c>
      <c r="D192" s="125"/>
      <c r="E192" s="125"/>
      <c r="F192" s="126">
        <f t="shared" si="8"/>
        <v>0</v>
      </c>
      <c r="G192" s="126"/>
      <c r="H192" s="127">
        <f t="shared" si="9"/>
        <v>0</v>
      </c>
      <c r="I192" s="76" t="e">
        <f>INDEX('01'!$DF$3:$DF$35,MATCH(D192,'01'!$D$3:$D$27,0))</f>
        <v>#N/A</v>
      </c>
      <c r="J192" s="76" t="e">
        <f>INDEX('02'!$DF$3:$DF$35,MATCH(D192,'02'!$D$3:$D$35,0))</f>
        <v>#N/A</v>
      </c>
      <c r="K192" s="76" t="e">
        <f>INDEX('03'!$DF$3:$DF$35,MATCH(D192,'03'!$D$3:$D$35,0))</f>
        <v>#N/A</v>
      </c>
      <c r="L192" s="76" t="e">
        <f>INDEX('04'!$DF$3:$DF$35,MATCH(D192,'04'!$D$3:$D$35,0))</f>
        <v>#N/A</v>
      </c>
      <c r="M192" s="76"/>
      <c r="N192" s="76"/>
      <c r="O192" s="76"/>
      <c r="P192" s="76"/>
    </row>
    <row r="193" spans="3:16" s="77" customFormat="1" ht="15.75">
      <c r="C193" s="77">
        <f t="shared" si="10"/>
        <v>1</v>
      </c>
      <c r="D193" s="125"/>
      <c r="E193" s="125"/>
      <c r="F193" s="126">
        <f t="shared" si="8"/>
        <v>0</v>
      </c>
      <c r="G193" s="126"/>
      <c r="H193" s="127">
        <f t="shared" si="9"/>
        <v>0</v>
      </c>
      <c r="I193" s="76" t="e">
        <f>INDEX('01'!$DF$3:$DF$35,MATCH(D193,'01'!$D$3:$D$27,0))</f>
        <v>#N/A</v>
      </c>
      <c r="J193" s="76" t="e">
        <f>INDEX('02'!$DF$3:$DF$35,MATCH(D193,'02'!$D$3:$D$35,0))</f>
        <v>#N/A</v>
      </c>
      <c r="K193" s="76" t="e">
        <f>INDEX('03'!$DF$3:$DF$35,MATCH(D193,'03'!$D$3:$D$35,0))</f>
        <v>#N/A</v>
      </c>
      <c r="L193" s="76" t="e">
        <f>INDEX('04'!$DF$3:$DF$35,MATCH(D193,'04'!$D$3:$D$35,0))</f>
        <v>#N/A</v>
      </c>
      <c r="M193" s="76"/>
      <c r="N193" s="76"/>
      <c r="O193" s="76"/>
      <c r="P193" s="76"/>
    </row>
    <row r="194" spans="3:16" s="77" customFormat="1" ht="15.75">
      <c r="C194" s="77">
        <f t="shared" si="10"/>
        <v>1</v>
      </c>
      <c r="D194" s="125"/>
      <c r="E194" s="125"/>
      <c r="F194" s="126">
        <f aca="true" t="shared" si="11" ref="F194:F234">SUM(H194:H194)</f>
        <v>0</v>
      </c>
      <c r="G194" s="126"/>
      <c r="H194" s="127">
        <f t="shared" si="9"/>
        <v>0</v>
      </c>
      <c r="I194" s="76" t="e">
        <f>INDEX('01'!$DF$3:$DF$35,MATCH(D194,'01'!$D$3:$D$27,0))</f>
        <v>#N/A</v>
      </c>
      <c r="J194" s="76" t="e">
        <f>INDEX('02'!$DF$3:$DF$35,MATCH(D194,'02'!$D$3:$D$35,0))</f>
        <v>#N/A</v>
      </c>
      <c r="K194" s="76" t="e">
        <f>INDEX('03'!$DF$3:$DF$35,MATCH(D194,'03'!$D$3:$D$35,0))</f>
        <v>#N/A</v>
      </c>
      <c r="L194" s="76" t="e">
        <f>INDEX('04'!$DF$3:$DF$35,MATCH(D194,'04'!$D$3:$D$35,0))</f>
        <v>#N/A</v>
      </c>
      <c r="M194" s="76"/>
      <c r="N194" s="76"/>
      <c r="O194" s="76"/>
      <c r="P194" s="76"/>
    </row>
    <row r="195" spans="3:16" s="77" customFormat="1" ht="15.75">
      <c r="C195" s="77">
        <f t="shared" si="10"/>
        <v>1</v>
      </c>
      <c r="D195" s="125"/>
      <c r="E195" s="125"/>
      <c r="F195" s="126">
        <f t="shared" si="11"/>
        <v>0</v>
      </c>
      <c r="G195" s="126"/>
      <c r="H195" s="127">
        <f aca="true" t="shared" si="12" ref="H195:H234">SUMIF(I195:L195,"&gt;0",I195:L195)</f>
        <v>0</v>
      </c>
      <c r="I195" s="76" t="e">
        <f>INDEX('01'!$DF$3:$DF$35,MATCH(D195,'01'!$D$3:$D$27,0))</f>
        <v>#N/A</v>
      </c>
      <c r="J195" s="76" t="e">
        <f>INDEX('02'!$DF$3:$DF$35,MATCH(D195,'02'!$D$3:$D$35,0))</f>
        <v>#N/A</v>
      </c>
      <c r="K195" s="76" t="e">
        <f>INDEX('03'!$DF$3:$DF$35,MATCH(D195,'03'!$D$3:$D$35,0))</f>
        <v>#N/A</v>
      </c>
      <c r="L195" s="76" t="e">
        <f>INDEX('04'!$DF$3:$DF$35,MATCH(D195,'04'!$D$3:$D$35,0))</f>
        <v>#N/A</v>
      </c>
      <c r="M195" s="76"/>
      <c r="N195" s="76"/>
      <c r="O195" s="76"/>
      <c r="P195" s="76"/>
    </row>
    <row r="196" spans="3:16" s="77" customFormat="1" ht="15.75">
      <c r="C196" s="77">
        <f aca="true" t="shared" si="13" ref="C196:C234">RANK(F196,$F$4:$F$234)</f>
        <v>1</v>
      </c>
      <c r="D196" s="125"/>
      <c r="E196" s="125"/>
      <c r="F196" s="126">
        <f t="shared" si="11"/>
        <v>0</v>
      </c>
      <c r="G196" s="126"/>
      <c r="H196" s="127">
        <f t="shared" si="12"/>
        <v>0</v>
      </c>
      <c r="I196" s="76" t="e">
        <f>INDEX('01'!$DF$3:$DF$35,MATCH(D196,'01'!$D$3:$D$27,0))</f>
        <v>#N/A</v>
      </c>
      <c r="J196" s="76" t="e">
        <f>INDEX('02'!$DF$3:$DF$35,MATCH(D196,'02'!$D$3:$D$35,0))</f>
        <v>#N/A</v>
      </c>
      <c r="K196" s="76" t="e">
        <f>INDEX('03'!$DF$3:$DF$35,MATCH(D196,'03'!$D$3:$D$35,0))</f>
        <v>#N/A</v>
      </c>
      <c r="L196" s="76" t="e">
        <f>INDEX('04'!$DF$3:$DF$35,MATCH(D196,'04'!$D$3:$D$35,0))</f>
        <v>#N/A</v>
      </c>
      <c r="M196" s="76"/>
      <c r="N196" s="76"/>
      <c r="O196" s="76"/>
      <c r="P196" s="76"/>
    </row>
    <row r="197" spans="3:16" s="77" customFormat="1" ht="15.75">
      <c r="C197" s="77">
        <f t="shared" si="13"/>
        <v>1</v>
      </c>
      <c r="D197" s="125"/>
      <c r="E197" s="125"/>
      <c r="F197" s="126">
        <f t="shared" si="11"/>
        <v>0</v>
      </c>
      <c r="G197" s="126"/>
      <c r="H197" s="127">
        <f t="shared" si="12"/>
        <v>0</v>
      </c>
      <c r="I197" s="76" t="e">
        <f>INDEX('01'!$DF$3:$DF$35,MATCH(D197,'01'!$D$3:$D$27,0))</f>
        <v>#N/A</v>
      </c>
      <c r="J197" s="76" t="e">
        <f>INDEX('02'!$DF$3:$DF$35,MATCH(D197,'02'!$D$3:$D$35,0))</f>
        <v>#N/A</v>
      </c>
      <c r="K197" s="76" t="e">
        <f>INDEX('03'!$DF$3:$DF$35,MATCH(D197,'03'!$D$3:$D$35,0))</f>
        <v>#N/A</v>
      </c>
      <c r="L197" s="76" t="e">
        <f>INDEX('04'!$DF$3:$DF$35,MATCH(D197,'04'!$D$3:$D$35,0))</f>
        <v>#N/A</v>
      </c>
      <c r="M197" s="76"/>
      <c r="N197" s="76"/>
      <c r="O197" s="76"/>
      <c r="P197" s="76"/>
    </row>
    <row r="198" spans="3:16" s="77" customFormat="1" ht="15.75">
      <c r="C198" s="77">
        <f t="shared" si="13"/>
        <v>1</v>
      </c>
      <c r="D198" s="125"/>
      <c r="E198" s="125"/>
      <c r="F198" s="126">
        <f t="shared" si="11"/>
        <v>0</v>
      </c>
      <c r="G198" s="126"/>
      <c r="H198" s="127">
        <f t="shared" si="12"/>
        <v>0</v>
      </c>
      <c r="I198" s="76" t="e">
        <f>INDEX('01'!$DF$3:$DF$35,MATCH(D198,'01'!$D$3:$D$27,0))</f>
        <v>#N/A</v>
      </c>
      <c r="J198" s="76" t="e">
        <f>INDEX('02'!$DF$3:$DF$35,MATCH(D198,'02'!$D$3:$D$35,0))</f>
        <v>#N/A</v>
      </c>
      <c r="K198" s="76" t="e">
        <f>INDEX('03'!$DF$3:$DF$35,MATCH(D198,'03'!$D$3:$D$35,0))</f>
        <v>#N/A</v>
      </c>
      <c r="L198" s="76" t="e">
        <f>INDEX('04'!$DF$3:$DF$35,MATCH(D198,'04'!$D$3:$D$35,0))</f>
        <v>#N/A</v>
      </c>
      <c r="M198" s="76"/>
      <c r="N198" s="76"/>
      <c r="O198" s="76"/>
      <c r="P198" s="76"/>
    </row>
    <row r="199" spans="3:16" s="77" customFormat="1" ht="15.75">
      <c r="C199" s="77">
        <f t="shared" si="13"/>
        <v>1</v>
      </c>
      <c r="D199" s="125"/>
      <c r="E199" s="125"/>
      <c r="F199" s="126">
        <f t="shared" si="11"/>
        <v>0</v>
      </c>
      <c r="G199" s="126"/>
      <c r="H199" s="127">
        <f t="shared" si="12"/>
        <v>0</v>
      </c>
      <c r="I199" s="76" t="e">
        <f>INDEX('01'!$DF$3:$DF$35,MATCH(D199,'01'!$D$3:$D$27,0))</f>
        <v>#N/A</v>
      </c>
      <c r="J199" s="76" t="e">
        <f>INDEX('02'!$DF$3:$DF$35,MATCH(D199,'02'!$D$3:$D$35,0))</f>
        <v>#N/A</v>
      </c>
      <c r="K199" s="76" t="e">
        <f>INDEX('03'!$DF$3:$DF$35,MATCH(D199,'03'!$D$3:$D$35,0))</f>
        <v>#N/A</v>
      </c>
      <c r="L199" s="76" t="e">
        <f>INDEX('04'!$DF$3:$DF$35,MATCH(D199,'04'!$D$3:$D$35,0))</f>
        <v>#N/A</v>
      </c>
      <c r="M199" s="76"/>
      <c r="N199" s="76"/>
      <c r="O199" s="76"/>
      <c r="P199" s="76"/>
    </row>
    <row r="200" spans="3:16" s="77" customFormat="1" ht="15.75">
      <c r="C200" s="77">
        <f t="shared" si="13"/>
        <v>1</v>
      </c>
      <c r="D200" s="125"/>
      <c r="E200" s="125"/>
      <c r="F200" s="126">
        <f t="shared" si="11"/>
        <v>0</v>
      </c>
      <c r="G200" s="126"/>
      <c r="H200" s="127">
        <f t="shared" si="12"/>
        <v>0</v>
      </c>
      <c r="I200" s="76" t="e">
        <f>INDEX('01'!$DF$3:$DF$35,MATCH(D200,'01'!$D$3:$D$27,0))</f>
        <v>#N/A</v>
      </c>
      <c r="J200" s="76" t="e">
        <f>INDEX('02'!$DF$3:$DF$35,MATCH(D200,'02'!$D$3:$D$35,0))</f>
        <v>#N/A</v>
      </c>
      <c r="K200" s="76" t="e">
        <f>INDEX('03'!$DF$3:$DF$35,MATCH(D200,'03'!$D$3:$D$35,0))</f>
        <v>#N/A</v>
      </c>
      <c r="L200" s="76" t="e">
        <f>INDEX('04'!$DF$3:$DF$35,MATCH(D200,'04'!$D$3:$D$35,0))</f>
        <v>#N/A</v>
      </c>
      <c r="M200" s="76"/>
      <c r="N200" s="76"/>
      <c r="O200" s="76"/>
      <c r="P200" s="76"/>
    </row>
    <row r="201" spans="3:16" s="77" customFormat="1" ht="15.75">
      <c r="C201" s="77">
        <f t="shared" si="13"/>
        <v>1</v>
      </c>
      <c r="D201" s="125"/>
      <c r="E201" s="125"/>
      <c r="F201" s="126">
        <f t="shared" si="11"/>
        <v>0</v>
      </c>
      <c r="G201" s="126"/>
      <c r="H201" s="127">
        <f t="shared" si="12"/>
        <v>0</v>
      </c>
      <c r="I201" s="76" t="e">
        <f>INDEX('01'!$DF$3:$DF$35,MATCH(D201,'01'!$D$3:$D$27,0))</f>
        <v>#N/A</v>
      </c>
      <c r="J201" s="76" t="e">
        <f>INDEX('02'!$DF$3:$DF$35,MATCH(D201,'02'!$D$3:$D$35,0))</f>
        <v>#N/A</v>
      </c>
      <c r="K201" s="76" t="e">
        <f>INDEX('03'!$DF$3:$DF$35,MATCH(D201,'03'!$D$3:$D$35,0))</f>
        <v>#N/A</v>
      </c>
      <c r="L201" s="76" t="e">
        <f>INDEX('04'!$DF$3:$DF$35,MATCH(D201,'04'!$D$3:$D$35,0))</f>
        <v>#N/A</v>
      </c>
      <c r="M201" s="76"/>
      <c r="N201" s="76"/>
      <c r="O201" s="76"/>
      <c r="P201" s="76"/>
    </row>
    <row r="202" spans="3:16" s="77" customFormat="1" ht="15.75">
      <c r="C202" s="77">
        <f t="shared" si="13"/>
        <v>1</v>
      </c>
      <c r="D202" s="125"/>
      <c r="E202" s="125"/>
      <c r="F202" s="126">
        <f t="shared" si="11"/>
        <v>0</v>
      </c>
      <c r="G202" s="126"/>
      <c r="H202" s="127">
        <f t="shared" si="12"/>
        <v>0</v>
      </c>
      <c r="I202" s="76" t="e">
        <f>INDEX('01'!$DF$3:$DF$35,MATCH(D202,'01'!$D$3:$D$27,0))</f>
        <v>#N/A</v>
      </c>
      <c r="J202" s="76" t="e">
        <f>INDEX('02'!$DF$3:$DF$35,MATCH(D202,'02'!$D$3:$D$35,0))</f>
        <v>#N/A</v>
      </c>
      <c r="K202" s="76" t="e">
        <f>INDEX('03'!$DF$3:$DF$35,MATCH(D202,'03'!$D$3:$D$35,0))</f>
        <v>#N/A</v>
      </c>
      <c r="L202" s="76" t="e">
        <f>INDEX('04'!$DF$3:$DF$35,MATCH(D202,'04'!$D$3:$D$35,0))</f>
        <v>#N/A</v>
      </c>
      <c r="M202" s="76"/>
      <c r="N202" s="76"/>
      <c r="O202" s="76"/>
      <c r="P202" s="76"/>
    </row>
    <row r="203" spans="3:16" s="77" customFormat="1" ht="15.75">
      <c r="C203" s="77">
        <f t="shared" si="13"/>
        <v>1</v>
      </c>
      <c r="D203" s="125"/>
      <c r="E203" s="125"/>
      <c r="F203" s="126">
        <f t="shared" si="11"/>
        <v>0</v>
      </c>
      <c r="G203" s="126"/>
      <c r="H203" s="127">
        <f t="shared" si="12"/>
        <v>0</v>
      </c>
      <c r="I203" s="76" t="e">
        <f>INDEX('01'!$DF$3:$DF$35,MATCH(D203,'01'!$D$3:$D$27,0))</f>
        <v>#N/A</v>
      </c>
      <c r="J203" s="76" t="e">
        <f>INDEX('02'!$DF$3:$DF$35,MATCH(D203,'02'!$D$3:$D$35,0))</f>
        <v>#N/A</v>
      </c>
      <c r="K203" s="76" t="e">
        <f>INDEX('03'!$DF$3:$DF$35,MATCH(D203,'03'!$D$3:$D$35,0))</f>
        <v>#N/A</v>
      </c>
      <c r="L203" s="76" t="e">
        <f>INDEX('04'!$DF$3:$DF$35,MATCH(D203,'04'!$D$3:$D$35,0))</f>
        <v>#N/A</v>
      </c>
      <c r="M203" s="76"/>
      <c r="N203" s="76"/>
      <c r="O203" s="76"/>
      <c r="P203" s="76"/>
    </row>
    <row r="204" spans="3:18" s="77" customFormat="1" ht="15.75">
      <c r="C204" s="77">
        <f t="shared" si="13"/>
        <v>1</v>
      </c>
      <c r="D204" s="125"/>
      <c r="E204" s="125"/>
      <c r="F204" s="126">
        <f t="shared" si="11"/>
        <v>0</v>
      </c>
      <c r="G204" s="126"/>
      <c r="H204" s="127">
        <f t="shared" si="12"/>
        <v>0</v>
      </c>
      <c r="I204" s="76" t="e">
        <f>INDEX('01'!$DF$3:$DF$35,MATCH(D204,'01'!$D$3:$D$27,0))</f>
        <v>#N/A</v>
      </c>
      <c r="J204" s="76" t="e">
        <f>INDEX('02'!$DF$3:$DF$35,MATCH(D204,'02'!$D$3:$D$35,0))</f>
        <v>#N/A</v>
      </c>
      <c r="K204" s="76" t="e">
        <f>INDEX('03'!$DF$3:$DF$35,MATCH(D204,'03'!$D$3:$D$35,0))</f>
        <v>#N/A</v>
      </c>
      <c r="L204" s="76" t="e">
        <f>INDEX('04'!$DF$3:$DF$35,MATCH(D204,'04'!$D$3:$D$35,0))</f>
        <v>#N/A</v>
      </c>
      <c r="M204" s="76"/>
      <c r="N204" s="76"/>
      <c r="O204" s="76"/>
      <c r="P204" s="76"/>
      <c r="Q204" s="76"/>
      <c r="R204" s="76"/>
    </row>
    <row r="205" spans="3:18" s="77" customFormat="1" ht="15.75">
      <c r="C205" s="77">
        <f t="shared" si="13"/>
        <v>1</v>
      </c>
      <c r="D205" s="125"/>
      <c r="E205" s="125"/>
      <c r="F205" s="126">
        <f t="shared" si="11"/>
        <v>0</v>
      </c>
      <c r="G205" s="126"/>
      <c r="H205" s="127">
        <f t="shared" si="12"/>
        <v>0</v>
      </c>
      <c r="I205" s="76" t="e">
        <f>INDEX('01'!$DF$3:$DF$35,MATCH(D205,'01'!$D$3:$D$27,0))</f>
        <v>#N/A</v>
      </c>
      <c r="J205" s="76" t="e">
        <f>INDEX('02'!$DF$3:$DF$35,MATCH(D205,'02'!$D$3:$D$35,0))</f>
        <v>#N/A</v>
      </c>
      <c r="K205" s="76" t="e">
        <f>INDEX('03'!$DF$3:$DF$35,MATCH(D205,'03'!$D$3:$D$35,0))</f>
        <v>#N/A</v>
      </c>
      <c r="L205" s="76" t="e">
        <f>INDEX('04'!$DF$3:$DF$35,MATCH(D205,'04'!$D$3:$D$35,0))</f>
        <v>#N/A</v>
      </c>
      <c r="M205" s="76"/>
      <c r="N205" s="76"/>
      <c r="O205" s="76"/>
      <c r="P205" s="76"/>
      <c r="Q205" s="76"/>
      <c r="R205" s="76"/>
    </row>
    <row r="206" spans="3:18" s="77" customFormat="1" ht="15.75">
      <c r="C206" s="77">
        <f t="shared" si="13"/>
        <v>1</v>
      </c>
      <c r="D206" s="125"/>
      <c r="E206" s="125"/>
      <c r="F206" s="126">
        <f t="shared" si="11"/>
        <v>0</v>
      </c>
      <c r="G206" s="126"/>
      <c r="H206" s="127">
        <f t="shared" si="12"/>
        <v>0</v>
      </c>
      <c r="I206" s="76" t="e">
        <f>INDEX('01'!$DF$3:$DF$35,MATCH(D206,'01'!$D$3:$D$27,0))</f>
        <v>#N/A</v>
      </c>
      <c r="J206" s="76" t="e">
        <f>INDEX('02'!$DF$3:$DF$35,MATCH(D206,'02'!$D$3:$D$35,0))</f>
        <v>#N/A</v>
      </c>
      <c r="K206" s="76" t="e">
        <f>INDEX('03'!$DF$3:$DF$35,MATCH(D206,'03'!$D$3:$D$35,0))</f>
        <v>#N/A</v>
      </c>
      <c r="L206" s="76" t="e">
        <f>INDEX('04'!$DF$3:$DF$35,MATCH(D206,'04'!$D$3:$D$35,0))</f>
        <v>#N/A</v>
      </c>
      <c r="M206" s="76"/>
      <c r="N206" s="76"/>
      <c r="O206" s="76"/>
      <c r="P206" s="76"/>
      <c r="Q206" s="76"/>
      <c r="R206" s="76"/>
    </row>
    <row r="207" spans="3:18" s="77" customFormat="1" ht="15.75">
      <c r="C207" s="77">
        <f t="shared" si="13"/>
        <v>1</v>
      </c>
      <c r="D207" s="125"/>
      <c r="E207" s="125"/>
      <c r="F207" s="126">
        <f t="shared" si="11"/>
        <v>0</v>
      </c>
      <c r="G207" s="126"/>
      <c r="H207" s="127">
        <f t="shared" si="12"/>
        <v>0</v>
      </c>
      <c r="I207" s="76" t="e">
        <f>INDEX('01'!$DF$3:$DF$35,MATCH(D207,'01'!$D$3:$D$27,0))</f>
        <v>#N/A</v>
      </c>
      <c r="J207" s="76" t="e">
        <f>INDEX('02'!$DF$3:$DF$35,MATCH(D207,'02'!$D$3:$D$35,0))</f>
        <v>#N/A</v>
      </c>
      <c r="K207" s="76" t="e">
        <f>INDEX('03'!$DF$3:$DF$35,MATCH(D207,'03'!$D$3:$D$35,0))</f>
        <v>#N/A</v>
      </c>
      <c r="L207" s="76" t="e">
        <f>INDEX('04'!$DF$3:$DF$35,MATCH(D207,'04'!$D$3:$D$35,0))</f>
        <v>#N/A</v>
      </c>
      <c r="M207" s="76"/>
      <c r="N207" s="76"/>
      <c r="O207" s="76"/>
      <c r="P207" s="76"/>
      <c r="Q207" s="76"/>
      <c r="R207" s="76"/>
    </row>
    <row r="208" spans="3:18" s="77" customFormat="1" ht="15.75">
      <c r="C208" s="77">
        <f t="shared" si="13"/>
        <v>1</v>
      </c>
      <c r="D208" s="125"/>
      <c r="E208" s="125"/>
      <c r="F208" s="126">
        <f t="shared" si="11"/>
        <v>0</v>
      </c>
      <c r="G208" s="126"/>
      <c r="H208" s="127">
        <f t="shared" si="12"/>
        <v>0</v>
      </c>
      <c r="I208" s="76" t="e">
        <f>INDEX('01'!$DF$3:$DF$35,MATCH(D208,'01'!$D$3:$D$27,0))</f>
        <v>#N/A</v>
      </c>
      <c r="J208" s="76" t="e">
        <f>INDEX('02'!$DF$3:$DF$35,MATCH(D208,'02'!$D$3:$D$35,0))</f>
        <v>#N/A</v>
      </c>
      <c r="K208" s="76" t="e">
        <f>INDEX('03'!$DF$3:$DF$35,MATCH(D208,'03'!$D$3:$D$35,0))</f>
        <v>#N/A</v>
      </c>
      <c r="L208" s="76" t="e">
        <f>INDEX('04'!$DF$3:$DF$35,MATCH(D208,'04'!$D$3:$D$35,0))</f>
        <v>#N/A</v>
      </c>
      <c r="M208" s="76"/>
      <c r="N208" s="76"/>
      <c r="O208" s="76"/>
      <c r="P208" s="76"/>
      <c r="Q208" s="76"/>
      <c r="R208" s="76"/>
    </row>
    <row r="209" spans="3:18" s="77" customFormat="1" ht="15.75">
      <c r="C209" s="77">
        <f t="shared" si="13"/>
        <v>1</v>
      </c>
      <c r="D209" s="125"/>
      <c r="E209" s="125"/>
      <c r="F209" s="126">
        <f t="shared" si="11"/>
        <v>0</v>
      </c>
      <c r="G209" s="126"/>
      <c r="H209" s="127">
        <f t="shared" si="12"/>
        <v>0</v>
      </c>
      <c r="I209" s="76" t="e">
        <f>INDEX('01'!$DF$3:$DF$35,MATCH(D209,'01'!$D$3:$D$27,0))</f>
        <v>#N/A</v>
      </c>
      <c r="J209" s="76" t="e">
        <f>INDEX('02'!$DF$3:$DF$35,MATCH(D209,'02'!$D$3:$D$35,0))</f>
        <v>#N/A</v>
      </c>
      <c r="K209" s="76" t="e">
        <f>INDEX('03'!$DF$3:$DF$35,MATCH(D209,'03'!$D$3:$D$35,0))</f>
        <v>#N/A</v>
      </c>
      <c r="L209" s="76" t="e">
        <f>INDEX('04'!$DF$3:$DF$35,MATCH(D209,'04'!$D$3:$D$35,0))</f>
        <v>#N/A</v>
      </c>
      <c r="M209" s="76"/>
      <c r="N209" s="76"/>
      <c r="O209" s="76"/>
      <c r="P209" s="76"/>
      <c r="Q209" s="76"/>
      <c r="R209" s="76"/>
    </row>
    <row r="210" spans="3:18" s="77" customFormat="1" ht="15.75">
      <c r="C210" s="77">
        <f t="shared" si="13"/>
        <v>1</v>
      </c>
      <c r="D210" s="125"/>
      <c r="E210" s="125"/>
      <c r="F210" s="126">
        <f t="shared" si="11"/>
        <v>0</v>
      </c>
      <c r="G210" s="126"/>
      <c r="H210" s="127">
        <f t="shared" si="12"/>
        <v>0</v>
      </c>
      <c r="I210" s="76" t="e">
        <f>INDEX('01'!$DF$3:$DF$35,MATCH(D210,'01'!$D$3:$D$27,0))</f>
        <v>#N/A</v>
      </c>
      <c r="J210" s="76" t="e">
        <f>INDEX('02'!$DF$3:$DF$35,MATCH(D210,'02'!$D$3:$D$35,0))</f>
        <v>#N/A</v>
      </c>
      <c r="K210" s="76" t="e">
        <f>INDEX('03'!$DF$3:$DF$35,MATCH(D210,'03'!$D$3:$D$35,0))</f>
        <v>#N/A</v>
      </c>
      <c r="L210" s="76" t="e">
        <f>INDEX('04'!$DF$3:$DF$35,MATCH(D210,'04'!$D$3:$D$35,0))</f>
        <v>#N/A</v>
      </c>
      <c r="M210" s="76"/>
      <c r="N210" s="76"/>
      <c r="O210" s="76"/>
      <c r="P210" s="76"/>
      <c r="Q210" s="76"/>
      <c r="R210" s="76"/>
    </row>
    <row r="211" spans="3:18" s="77" customFormat="1" ht="15.75">
      <c r="C211" s="77">
        <f t="shared" si="13"/>
        <v>1</v>
      </c>
      <c r="D211" s="125"/>
      <c r="E211" s="125"/>
      <c r="F211" s="126">
        <f t="shared" si="11"/>
        <v>0</v>
      </c>
      <c r="G211" s="126"/>
      <c r="H211" s="127">
        <f t="shared" si="12"/>
        <v>0</v>
      </c>
      <c r="I211" s="76" t="e">
        <f>INDEX('01'!$DF$3:$DF$35,MATCH(D211,'01'!$D$3:$D$27,0))</f>
        <v>#N/A</v>
      </c>
      <c r="J211" s="76" t="e">
        <f>INDEX('02'!$DF$3:$DF$35,MATCH(D211,'02'!$D$3:$D$35,0))</f>
        <v>#N/A</v>
      </c>
      <c r="K211" s="76" t="e">
        <f>INDEX('03'!$DF$3:$DF$35,MATCH(D211,'03'!$D$3:$D$35,0))</f>
        <v>#N/A</v>
      </c>
      <c r="L211" s="76" t="e">
        <f>INDEX('04'!$DF$3:$DF$35,MATCH(D211,'04'!$D$3:$D$35,0))</f>
        <v>#N/A</v>
      </c>
      <c r="M211" s="76"/>
      <c r="N211" s="76"/>
      <c r="O211" s="76"/>
      <c r="P211" s="76"/>
      <c r="Q211" s="76"/>
      <c r="R211" s="76"/>
    </row>
    <row r="212" spans="3:18" s="77" customFormat="1" ht="15.75">
      <c r="C212" s="77">
        <f t="shared" si="13"/>
        <v>1</v>
      </c>
      <c r="D212" s="125"/>
      <c r="E212" s="125"/>
      <c r="F212" s="126">
        <f t="shared" si="11"/>
        <v>0</v>
      </c>
      <c r="G212" s="126"/>
      <c r="H212" s="127">
        <f t="shared" si="12"/>
        <v>0</v>
      </c>
      <c r="I212" s="76" t="e">
        <f>INDEX('01'!$DF$3:$DF$35,MATCH(D212,'01'!$D$3:$D$27,0))</f>
        <v>#N/A</v>
      </c>
      <c r="J212" s="76" t="e">
        <f>INDEX('02'!$DF$3:$DF$35,MATCH(D212,'02'!$D$3:$D$35,0))</f>
        <v>#N/A</v>
      </c>
      <c r="K212" s="76" t="e">
        <f>INDEX('03'!$DF$3:$DF$35,MATCH(D212,'03'!$D$3:$D$35,0))</f>
        <v>#N/A</v>
      </c>
      <c r="L212" s="76" t="e">
        <f>INDEX('04'!$DF$3:$DF$35,MATCH(D212,'04'!$D$3:$D$35,0))</f>
        <v>#N/A</v>
      </c>
      <c r="M212" s="76"/>
      <c r="N212" s="76"/>
      <c r="O212" s="76"/>
      <c r="P212" s="76"/>
      <c r="Q212" s="76"/>
      <c r="R212" s="76"/>
    </row>
    <row r="213" spans="3:18" s="77" customFormat="1" ht="15.75">
      <c r="C213" s="77">
        <f t="shared" si="13"/>
        <v>1</v>
      </c>
      <c r="D213" s="125"/>
      <c r="E213" s="125"/>
      <c r="F213" s="126">
        <f t="shared" si="11"/>
        <v>0</v>
      </c>
      <c r="G213" s="126"/>
      <c r="H213" s="127">
        <f t="shared" si="12"/>
        <v>0</v>
      </c>
      <c r="I213" s="76" t="e">
        <f>INDEX('01'!$DF$3:$DF$35,MATCH(D213,'01'!$D$3:$D$27,0))</f>
        <v>#N/A</v>
      </c>
      <c r="J213" s="76" t="e">
        <f>INDEX('02'!$DF$3:$DF$35,MATCH(D213,'02'!$D$3:$D$35,0))</f>
        <v>#N/A</v>
      </c>
      <c r="K213" s="76" t="e">
        <f>INDEX('03'!$DF$3:$DF$35,MATCH(D213,'03'!$D$3:$D$35,0))</f>
        <v>#N/A</v>
      </c>
      <c r="L213" s="76" t="e">
        <f>INDEX('04'!$DF$3:$DF$35,MATCH(D213,'04'!$D$3:$D$35,0))</f>
        <v>#N/A</v>
      </c>
      <c r="M213" s="76"/>
      <c r="N213" s="76"/>
      <c r="O213" s="76"/>
      <c r="P213" s="76"/>
      <c r="Q213" s="76"/>
      <c r="R213" s="76"/>
    </row>
    <row r="214" spans="3:18" s="77" customFormat="1" ht="15.75">
      <c r="C214" s="77">
        <f t="shared" si="13"/>
        <v>1</v>
      </c>
      <c r="D214" s="125"/>
      <c r="E214" s="125"/>
      <c r="F214" s="126">
        <f t="shared" si="11"/>
        <v>0</v>
      </c>
      <c r="G214" s="126"/>
      <c r="H214" s="127">
        <f t="shared" si="12"/>
        <v>0</v>
      </c>
      <c r="I214" s="76" t="e">
        <f>INDEX('01'!$DF$3:$DF$35,MATCH(D214,'01'!$D$3:$D$27,0))</f>
        <v>#N/A</v>
      </c>
      <c r="J214" s="76" t="e">
        <f>INDEX('02'!$DF$3:$DF$35,MATCH(D214,'02'!$D$3:$D$35,0))</f>
        <v>#N/A</v>
      </c>
      <c r="K214" s="76" t="e">
        <f>INDEX('03'!$DF$3:$DF$35,MATCH(D214,'03'!$D$3:$D$35,0))</f>
        <v>#N/A</v>
      </c>
      <c r="L214" s="76" t="e">
        <f>INDEX('04'!$DF$3:$DF$35,MATCH(D214,'04'!$D$3:$D$35,0))</f>
        <v>#N/A</v>
      </c>
      <c r="M214" s="76"/>
      <c r="N214" s="76"/>
      <c r="O214" s="76"/>
      <c r="P214" s="76"/>
      <c r="Q214" s="76"/>
      <c r="R214" s="76"/>
    </row>
    <row r="215" spans="3:18" s="77" customFormat="1" ht="15.75">
      <c r="C215" s="77">
        <f t="shared" si="13"/>
        <v>1</v>
      </c>
      <c r="D215" s="125"/>
      <c r="E215" s="125"/>
      <c r="F215" s="126">
        <f t="shared" si="11"/>
        <v>0</v>
      </c>
      <c r="G215" s="126"/>
      <c r="H215" s="127">
        <f t="shared" si="12"/>
        <v>0</v>
      </c>
      <c r="I215" s="76" t="e">
        <f>INDEX('01'!$DF$3:$DF$35,MATCH(D215,'01'!$D$3:$D$27,0))</f>
        <v>#N/A</v>
      </c>
      <c r="J215" s="76" t="e">
        <f>INDEX('02'!$DF$3:$DF$35,MATCH(D215,'02'!$D$3:$D$35,0))</f>
        <v>#N/A</v>
      </c>
      <c r="K215" s="76" t="e">
        <f>INDEX('03'!$DF$3:$DF$35,MATCH(D215,'03'!$D$3:$D$35,0))</f>
        <v>#N/A</v>
      </c>
      <c r="L215" s="76" t="e">
        <f>INDEX('04'!$DF$3:$DF$35,MATCH(D215,'04'!$D$3:$D$35,0))</f>
        <v>#N/A</v>
      </c>
      <c r="M215" s="76"/>
      <c r="N215" s="76"/>
      <c r="O215" s="76"/>
      <c r="P215" s="76"/>
      <c r="Q215" s="76"/>
      <c r="R215" s="76"/>
    </row>
    <row r="216" spans="3:18" s="77" customFormat="1" ht="15.75">
      <c r="C216" s="77">
        <f t="shared" si="13"/>
        <v>1</v>
      </c>
      <c r="D216" s="125"/>
      <c r="E216" s="125"/>
      <c r="F216" s="126">
        <f t="shared" si="11"/>
        <v>0</v>
      </c>
      <c r="G216" s="126"/>
      <c r="H216" s="127">
        <f t="shared" si="12"/>
        <v>0</v>
      </c>
      <c r="I216" s="76" t="e">
        <f>INDEX('01'!$DF$3:$DF$35,MATCH(D216,'01'!$D$3:$D$27,0))</f>
        <v>#N/A</v>
      </c>
      <c r="J216" s="76" t="e">
        <f>INDEX('02'!$DF$3:$DF$35,MATCH(D216,'02'!$D$3:$D$35,0))</f>
        <v>#N/A</v>
      </c>
      <c r="K216" s="76" t="e">
        <f>INDEX('03'!$DF$3:$DF$35,MATCH(D216,'03'!$D$3:$D$35,0))</f>
        <v>#N/A</v>
      </c>
      <c r="L216" s="76" t="e">
        <f>INDEX('04'!$DF$3:$DF$35,MATCH(D216,'04'!$D$3:$D$35,0))</f>
        <v>#N/A</v>
      </c>
      <c r="M216" s="76"/>
      <c r="N216" s="76"/>
      <c r="O216" s="76"/>
      <c r="P216" s="76"/>
      <c r="Q216" s="76"/>
      <c r="R216" s="76"/>
    </row>
    <row r="217" spans="3:18" s="77" customFormat="1" ht="15.75">
      <c r="C217" s="77">
        <f t="shared" si="13"/>
        <v>1</v>
      </c>
      <c r="D217" s="125"/>
      <c r="E217" s="125"/>
      <c r="F217" s="126">
        <f t="shared" si="11"/>
        <v>0</v>
      </c>
      <c r="G217" s="126"/>
      <c r="H217" s="127">
        <f t="shared" si="12"/>
        <v>0</v>
      </c>
      <c r="I217" s="76" t="e">
        <f>INDEX('01'!$DF$3:$DF$35,MATCH(D217,'01'!$D$3:$D$27,0))</f>
        <v>#N/A</v>
      </c>
      <c r="J217" s="76" t="e">
        <f>INDEX('02'!$DF$3:$DF$35,MATCH(D217,'02'!$D$3:$D$35,0))</f>
        <v>#N/A</v>
      </c>
      <c r="K217" s="76" t="e">
        <f>INDEX('03'!$DF$3:$DF$35,MATCH(D217,'03'!$D$3:$D$35,0))</f>
        <v>#N/A</v>
      </c>
      <c r="L217" s="76" t="e">
        <f>INDEX('04'!$DF$3:$DF$35,MATCH(D217,'04'!$D$3:$D$35,0))</f>
        <v>#N/A</v>
      </c>
      <c r="M217" s="76"/>
      <c r="N217" s="76"/>
      <c r="O217" s="76"/>
      <c r="P217" s="76"/>
      <c r="Q217" s="76"/>
      <c r="R217" s="76"/>
    </row>
    <row r="218" spans="3:18" s="77" customFormat="1" ht="15.75">
      <c r="C218" s="77">
        <f t="shared" si="13"/>
        <v>1</v>
      </c>
      <c r="D218" s="125"/>
      <c r="E218" s="125"/>
      <c r="F218" s="126">
        <f t="shared" si="11"/>
        <v>0</v>
      </c>
      <c r="G218" s="126"/>
      <c r="H218" s="127">
        <f t="shared" si="12"/>
        <v>0</v>
      </c>
      <c r="I218" s="76" t="e">
        <f>INDEX('01'!$DF$3:$DF$35,MATCH(D218,'01'!$D$3:$D$27,0))</f>
        <v>#N/A</v>
      </c>
      <c r="J218" s="76" t="e">
        <f>INDEX('02'!$DF$3:$DF$35,MATCH(D218,'02'!$D$3:$D$35,0))</f>
        <v>#N/A</v>
      </c>
      <c r="K218" s="76" t="e">
        <f>INDEX('03'!$DF$3:$DF$35,MATCH(D218,'03'!$D$3:$D$35,0))</f>
        <v>#N/A</v>
      </c>
      <c r="L218" s="76" t="e">
        <f>INDEX('04'!$DF$3:$DF$35,MATCH(D218,'04'!$D$3:$D$35,0))</f>
        <v>#N/A</v>
      </c>
      <c r="M218" s="76"/>
      <c r="N218" s="76"/>
      <c r="O218" s="76"/>
      <c r="P218" s="76"/>
      <c r="Q218" s="76"/>
      <c r="R218" s="76"/>
    </row>
    <row r="219" spans="3:18" s="77" customFormat="1" ht="15.75">
      <c r="C219" s="77">
        <f t="shared" si="13"/>
        <v>1</v>
      </c>
      <c r="D219" s="125"/>
      <c r="E219" s="125"/>
      <c r="F219" s="126">
        <f t="shared" si="11"/>
        <v>0</v>
      </c>
      <c r="G219" s="126"/>
      <c r="H219" s="127">
        <f t="shared" si="12"/>
        <v>0</v>
      </c>
      <c r="I219" s="76" t="e">
        <f>INDEX('01'!$DF$3:$DF$35,MATCH(D219,'01'!$D$3:$D$27,0))</f>
        <v>#N/A</v>
      </c>
      <c r="J219" s="76" t="e">
        <f>INDEX('02'!$DF$3:$DF$35,MATCH(D219,'02'!$D$3:$D$35,0))</f>
        <v>#N/A</v>
      </c>
      <c r="K219" s="76" t="e">
        <f>INDEX('03'!$DF$3:$DF$35,MATCH(D219,'03'!$D$3:$D$35,0))</f>
        <v>#N/A</v>
      </c>
      <c r="L219" s="76" t="e">
        <f>INDEX('04'!$DF$3:$DF$35,MATCH(D219,'04'!$D$3:$D$35,0))</f>
        <v>#N/A</v>
      </c>
      <c r="M219" s="76"/>
      <c r="N219" s="76"/>
      <c r="O219" s="76"/>
      <c r="P219" s="76"/>
      <c r="Q219" s="76"/>
      <c r="R219" s="76"/>
    </row>
    <row r="220" spans="3:18" s="77" customFormat="1" ht="15.75">
      <c r="C220" s="77">
        <f t="shared" si="13"/>
        <v>1</v>
      </c>
      <c r="D220" s="125"/>
      <c r="E220" s="125"/>
      <c r="F220" s="126">
        <f t="shared" si="11"/>
        <v>0</v>
      </c>
      <c r="G220" s="126"/>
      <c r="H220" s="127">
        <f t="shared" si="12"/>
        <v>0</v>
      </c>
      <c r="I220" s="76" t="e">
        <f>INDEX('01'!$DF$3:$DF$35,MATCH(D220,'01'!$D$3:$D$27,0))</f>
        <v>#N/A</v>
      </c>
      <c r="J220" s="76" t="e">
        <f>INDEX('02'!$DF$3:$DF$35,MATCH(D220,'02'!$D$3:$D$35,0))</f>
        <v>#N/A</v>
      </c>
      <c r="K220" s="76" t="e">
        <f>INDEX('03'!$DF$3:$DF$35,MATCH(D220,'03'!$D$3:$D$35,0))</f>
        <v>#N/A</v>
      </c>
      <c r="L220" s="76" t="e">
        <f>INDEX('04'!$DF$3:$DF$35,MATCH(D220,'04'!$D$3:$D$35,0))</f>
        <v>#N/A</v>
      </c>
      <c r="M220" s="76"/>
      <c r="N220" s="76"/>
      <c r="O220" s="76"/>
      <c r="P220" s="76"/>
      <c r="Q220" s="76"/>
      <c r="R220" s="76"/>
    </row>
    <row r="221" spans="3:18" s="77" customFormat="1" ht="15.75">
      <c r="C221" s="77">
        <f t="shared" si="13"/>
        <v>1</v>
      </c>
      <c r="D221" s="125"/>
      <c r="E221" s="125"/>
      <c r="F221" s="126">
        <f t="shared" si="11"/>
        <v>0</v>
      </c>
      <c r="G221" s="126"/>
      <c r="H221" s="127">
        <f t="shared" si="12"/>
        <v>0</v>
      </c>
      <c r="I221" s="76" t="e">
        <f>INDEX('01'!$DF$3:$DF$35,MATCH(D221,'01'!$D$3:$D$27,0))</f>
        <v>#N/A</v>
      </c>
      <c r="J221" s="76" t="e">
        <f>INDEX('02'!$DF$3:$DF$35,MATCH(D221,'02'!$D$3:$D$35,0))</f>
        <v>#N/A</v>
      </c>
      <c r="K221" s="76" t="e">
        <f>INDEX('03'!$DF$3:$DF$35,MATCH(D221,'03'!$D$3:$D$35,0))</f>
        <v>#N/A</v>
      </c>
      <c r="L221" s="76" t="e">
        <f>INDEX('04'!$DF$3:$DF$35,MATCH(D221,'04'!$D$3:$D$35,0))</f>
        <v>#N/A</v>
      </c>
      <c r="M221" s="76"/>
      <c r="N221" s="76"/>
      <c r="O221" s="76"/>
      <c r="P221" s="76"/>
      <c r="Q221" s="76"/>
      <c r="R221" s="76"/>
    </row>
    <row r="222" spans="3:18" s="77" customFormat="1" ht="15.75">
      <c r="C222" s="77">
        <f t="shared" si="13"/>
        <v>1</v>
      </c>
      <c r="D222" s="125"/>
      <c r="E222" s="125"/>
      <c r="F222" s="126">
        <f t="shared" si="11"/>
        <v>0</v>
      </c>
      <c r="G222" s="126"/>
      <c r="H222" s="127">
        <f t="shared" si="12"/>
        <v>0</v>
      </c>
      <c r="I222" s="76" t="e">
        <f>INDEX('01'!$DF$3:$DF$35,MATCH(D222,'01'!$D$3:$D$27,0))</f>
        <v>#N/A</v>
      </c>
      <c r="J222" s="76" t="e">
        <f>INDEX('02'!$DF$3:$DF$35,MATCH(D222,'02'!$D$3:$D$35,0))</f>
        <v>#N/A</v>
      </c>
      <c r="K222" s="76" t="e">
        <f>INDEX('03'!$DF$3:$DF$35,MATCH(D222,'03'!$D$3:$D$35,0))</f>
        <v>#N/A</v>
      </c>
      <c r="L222" s="76" t="e">
        <f>INDEX('04'!$DF$3:$DF$35,MATCH(D222,'04'!$D$3:$D$35,0))</f>
        <v>#N/A</v>
      </c>
      <c r="M222" s="76"/>
      <c r="N222" s="76"/>
      <c r="O222" s="76"/>
      <c r="P222" s="76"/>
      <c r="Q222" s="76"/>
      <c r="R222" s="76"/>
    </row>
    <row r="223" spans="3:18" s="77" customFormat="1" ht="15.75">
      <c r="C223" s="77">
        <f t="shared" si="13"/>
        <v>1</v>
      </c>
      <c r="D223" s="125"/>
      <c r="E223" s="125"/>
      <c r="F223" s="126">
        <f t="shared" si="11"/>
        <v>0</v>
      </c>
      <c r="G223" s="126"/>
      <c r="H223" s="127">
        <f t="shared" si="12"/>
        <v>0</v>
      </c>
      <c r="I223" s="76" t="e">
        <f>INDEX('01'!$DF$3:$DF$35,MATCH(D223,'01'!$D$3:$D$27,0))</f>
        <v>#N/A</v>
      </c>
      <c r="J223" s="76" t="e">
        <f>INDEX('02'!$DF$3:$DF$35,MATCH(D223,'02'!$D$3:$D$35,0))</f>
        <v>#N/A</v>
      </c>
      <c r="K223" s="76" t="e">
        <f>INDEX('03'!$DF$3:$DF$35,MATCH(D223,'03'!$D$3:$D$35,0))</f>
        <v>#N/A</v>
      </c>
      <c r="L223" s="76" t="e">
        <f>INDEX('04'!$DF$3:$DF$35,MATCH(D223,'04'!$D$3:$D$35,0))</f>
        <v>#N/A</v>
      </c>
      <c r="M223" s="76"/>
      <c r="N223" s="76"/>
      <c r="O223" s="76"/>
      <c r="P223" s="76"/>
      <c r="Q223" s="76"/>
      <c r="R223" s="76"/>
    </row>
    <row r="224" spans="3:18" s="77" customFormat="1" ht="15.75">
      <c r="C224" s="77">
        <f t="shared" si="13"/>
        <v>1</v>
      </c>
      <c r="D224" s="125"/>
      <c r="E224" s="125"/>
      <c r="F224" s="126">
        <f t="shared" si="11"/>
        <v>0</v>
      </c>
      <c r="G224" s="126"/>
      <c r="H224" s="127">
        <f t="shared" si="12"/>
        <v>0</v>
      </c>
      <c r="I224" s="76" t="e">
        <f>INDEX('01'!$DF$3:$DF$35,MATCH(D224,'01'!$D$3:$D$27,0))</f>
        <v>#N/A</v>
      </c>
      <c r="J224" s="76" t="e">
        <f>INDEX('02'!$DF$3:$DF$35,MATCH(D224,'02'!$D$3:$D$35,0))</f>
        <v>#N/A</v>
      </c>
      <c r="K224" s="76" t="e">
        <f>INDEX('03'!$DF$3:$DF$35,MATCH(D224,'03'!$D$3:$D$35,0))</f>
        <v>#N/A</v>
      </c>
      <c r="L224" s="76" t="e">
        <f>INDEX('04'!$DF$3:$DF$35,MATCH(D224,'04'!$D$3:$D$35,0))</f>
        <v>#N/A</v>
      </c>
      <c r="M224" s="76"/>
      <c r="N224" s="76"/>
      <c r="O224" s="76"/>
      <c r="P224" s="76"/>
      <c r="Q224" s="76"/>
      <c r="R224" s="76"/>
    </row>
    <row r="225" spans="3:18" s="77" customFormat="1" ht="15.75">
      <c r="C225" s="77">
        <f t="shared" si="13"/>
        <v>1</v>
      </c>
      <c r="D225" s="125"/>
      <c r="E225" s="125"/>
      <c r="F225" s="126">
        <f t="shared" si="11"/>
        <v>0</v>
      </c>
      <c r="G225" s="126"/>
      <c r="H225" s="127">
        <f t="shared" si="12"/>
        <v>0</v>
      </c>
      <c r="I225" s="76" t="e">
        <f>INDEX('01'!$DF$3:$DF$35,MATCH(D225,'01'!$D$3:$D$27,0))</f>
        <v>#N/A</v>
      </c>
      <c r="J225" s="76" t="e">
        <f>INDEX('02'!$DF$3:$DF$35,MATCH(D225,'02'!$D$3:$D$35,0))</f>
        <v>#N/A</v>
      </c>
      <c r="K225" s="76" t="e">
        <f>INDEX('03'!$DF$3:$DF$35,MATCH(D225,'03'!$D$3:$D$35,0))</f>
        <v>#N/A</v>
      </c>
      <c r="L225" s="76" t="e">
        <f>INDEX('04'!$DF$3:$DF$35,MATCH(D225,'04'!$D$3:$D$35,0))</f>
        <v>#N/A</v>
      </c>
      <c r="M225" s="76"/>
      <c r="N225" s="76"/>
      <c r="O225" s="76"/>
      <c r="P225" s="76"/>
      <c r="Q225" s="76"/>
      <c r="R225" s="76"/>
    </row>
    <row r="226" spans="3:16" s="77" customFormat="1" ht="15.75">
      <c r="C226" s="77">
        <f t="shared" si="13"/>
        <v>1</v>
      </c>
      <c r="D226" s="125"/>
      <c r="E226" s="125"/>
      <c r="F226" s="126">
        <f t="shared" si="11"/>
        <v>0</v>
      </c>
      <c r="G226" s="126"/>
      <c r="H226" s="127">
        <f t="shared" si="12"/>
        <v>0</v>
      </c>
      <c r="I226" s="76" t="e">
        <f>INDEX('01'!$DF$3:$DF$35,MATCH(D226,'01'!$D$3:$D$27,0))</f>
        <v>#N/A</v>
      </c>
      <c r="J226" s="76" t="e">
        <f>INDEX('02'!$DF$3:$DF$35,MATCH(D226,'02'!$D$3:$D$35,0))</f>
        <v>#N/A</v>
      </c>
      <c r="K226" s="76" t="e">
        <f>INDEX('03'!$DF$3:$DF$35,MATCH(D226,'03'!$D$3:$D$35,0))</f>
        <v>#N/A</v>
      </c>
      <c r="L226" s="76" t="e">
        <f>INDEX('04'!$DF$3:$DF$35,MATCH(D226,'04'!$D$3:$D$35,0))</f>
        <v>#N/A</v>
      </c>
      <c r="M226" s="76"/>
      <c r="N226" s="76"/>
      <c r="O226" s="76"/>
      <c r="P226" s="76"/>
    </row>
    <row r="227" spans="3:16" s="77" customFormat="1" ht="15.75">
      <c r="C227" s="77">
        <f t="shared" si="13"/>
        <v>1</v>
      </c>
      <c r="D227" s="125"/>
      <c r="E227" s="125"/>
      <c r="F227" s="126">
        <f t="shared" si="11"/>
        <v>0</v>
      </c>
      <c r="G227" s="126"/>
      <c r="H227" s="127">
        <f t="shared" si="12"/>
        <v>0</v>
      </c>
      <c r="I227" s="76" t="e">
        <f>INDEX('01'!$DF$3:$DF$35,MATCH(D227,'01'!$D$3:$D$27,0))</f>
        <v>#N/A</v>
      </c>
      <c r="J227" s="76" t="e">
        <f>INDEX('02'!$DF$3:$DF$35,MATCH(D227,'02'!$D$3:$D$35,0))</f>
        <v>#N/A</v>
      </c>
      <c r="K227" s="76" t="e">
        <f>INDEX('03'!$DF$3:$DF$35,MATCH(D227,'03'!$D$3:$D$35,0))</f>
        <v>#N/A</v>
      </c>
      <c r="L227" s="76" t="e">
        <f>INDEX('04'!$DF$3:$DF$35,MATCH(D227,'04'!$D$3:$D$35,0))</f>
        <v>#N/A</v>
      </c>
      <c r="M227" s="76"/>
      <c r="N227" s="76"/>
      <c r="O227" s="76"/>
      <c r="P227" s="76"/>
    </row>
    <row r="228" spans="3:16" s="77" customFormat="1" ht="15.75">
      <c r="C228" s="77">
        <f t="shared" si="13"/>
        <v>1</v>
      </c>
      <c r="D228" s="125"/>
      <c r="E228" s="125"/>
      <c r="F228" s="126">
        <f t="shared" si="11"/>
        <v>0</v>
      </c>
      <c r="G228" s="126"/>
      <c r="H228" s="127">
        <f t="shared" si="12"/>
        <v>0</v>
      </c>
      <c r="I228" s="76" t="e">
        <f>INDEX('01'!$DF$3:$DF$35,MATCH(D228,'01'!$D$3:$D$27,0))</f>
        <v>#N/A</v>
      </c>
      <c r="J228" s="76" t="e">
        <f>INDEX('02'!$DF$3:$DF$35,MATCH(D228,'02'!$D$3:$D$35,0))</f>
        <v>#N/A</v>
      </c>
      <c r="K228" s="76" t="e">
        <f>INDEX('03'!$DF$3:$DF$35,MATCH(D228,'03'!$D$3:$D$35,0))</f>
        <v>#N/A</v>
      </c>
      <c r="L228" s="76" t="e">
        <f>INDEX('04'!$DF$3:$DF$35,MATCH(D228,'04'!$D$3:$D$35,0))</f>
        <v>#N/A</v>
      </c>
      <c r="M228" s="76"/>
      <c r="N228" s="76"/>
      <c r="O228" s="76"/>
      <c r="P228" s="76"/>
    </row>
    <row r="229" spans="3:16" s="77" customFormat="1" ht="15.75">
      <c r="C229" s="77">
        <f t="shared" si="13"/>
        <v>1</v>
      </c>
      <c r="D229" s="125"/>
      <c r="E229" s="125"/>
      <c r="F229" s="126">
        <f t="shared" si="11"/>
        <v>0</v>
      </c>
      <c r="G229" s="126"/>
      <c r="H229" s="127">
        <f t="shared" si="12"/>
        <v>0</v>
      </c>
      <c r="I229" s="76" t="e">
        <f>INDEX('01'!$DF$3:$DF$35,MATCH(D229,'01'!$D$3:$D$27,0))</f>
        <v>#N/A</v>
      </c>
      <c r="J229" s="76" t="e">
        <f>INDEX('02'!$DF$3:$DF$35,MATCH(D229,'02'!$D$3:$D$35,0))</f>
        <v>#N/A</v>
      </c>
      <c r="K229" s="76" t="e">
        <f>INDEX('03'!$DF$3:$DF$35,MATCH(D229,'03'!$D$3:$D$35,0))</f>
        <v>#N/A</v>
      </c>
      <c r="L229" s="76" t="e">
        <f>INDEX('04'!$DF$3:$DF$35,MATCH(D229,'04'!$D$3:$D$35,0))</f>
        <v>#N/A</v>
      </c>
      <c r="M229" s="76"/>
      <c r="N229" s="76"/>
      <c r="O229" s="76"/>
      <c r="P229" s="76"/>
    </row>
    <row r="230" spans="3:16" s="77" customFormat="1" ht="15.75">
      <c r="C230" s="77">
        <f t="shared" si="13"/>
        <v>1</v>
      </c>
      <c r="D230" s="125"/>
      <c r="E230" s="125"/>
      <c r="F230" s="126">
        <f t="shared" si="11"/>
        <v>0</v>
      </c>
      <c r="G230" s="126"/>
      <c r="H230" s="127">
        <f t="shared" si="12"/>
        <v>0</v>
      </c>
      <c r="I230" s="76" t="e">
        <f>INDEX('01'!$DF$3:$DF$35,MATCH(D230,'01'!$D$3:$D$27,0))</f>
        <v>#N/A</v>
      </c>
      <c r="J230" s="76" t="e">
        <f>INDEX('02'!$DF$3:$DF$35,MATCH(D230,'02'!$D$3:$D$35,0))</f>
        <v>#N/A</v>
      </c>
      <c r="K230" s="76" t="e">
        <f>INDEX('03'!$DF$3:$DF$35,MATCH(D230,'03'!$D$3:$D$35,0))</f>
        <v>#N/A</v>
      </c>
      <c r="L230" s="76" t="e">
        <f>INDEX('04'!$DF$3:$DF$35,MATCH(D230,'04'!$D$3:$D$35,0))</f>
        <v>#N/A</v>
      </c>
      <c r="M230" s="76"/>
      <c r="N230" s="76"/>
      <c r="O230" s="76"/>
      <c r="P230" s="76"/>
    </row>
    <row r="231" spans="3:16" s="77" customFormat="1" ht="15.75">
      <c r="C231" s="77">
        <f t="shared" si="13"/>
        <v>1</v>
      </c>
      <c r="D231" s="125"/>
      <c r="E231" s="125"/>
      <c r="F231" s="126">
        <f t="shared" si="11"/>
        <v>0</v>
      </c>
      <c r="G231" s="126"/>
      <c r="H231" s="127">
        <f t="shared" si="12"/>
        <v>0</v>
      </c>
      <c r="I231" s="76" t="e">
        <f>INDEX('01'!$DF$3:$DF$35,MATCH(D231,'01'!$D$3:$D$27,0))</f>
        <v>#N/A</v>
      </c>
      <c r="J231" s="76" t="e">
        <f>INDEX('02'!$DF$3:$DF$35,MATCH(D231,'02'!$D$3:$D$35,0))</f>
        <v>#N/A</v>
      </c>
      <c r="K231" s="76" t="e">
        <f>INDEX('03'!$DF$3:$DF$35,MATCH(D231,'03'!$D$3:$D$35,0))</f>
        <v>#N/A</v>
      </c>
      <c r="L231" s="76" t="e">
        <f>INDEX('04'!$DF$3:$DF$35,MATCH(D231,'04'!$D$3:$D$35,0))</f>
        <v>#N/A</v>
      </c>
      <c r="M231" s="76"/>
      <c r="N231" s="76"/>
      <c r="O231" s="76"/>
      <c r="P231" s="76"/>
    </row>
    <row r="232" spans="3:16" s="77" customFormat="1" ht="15.75">
      <c r="C232" s="77">
        <f t="shared" si="13"/>
        <v>1</v>
      </c>
      <c r="D232" s="125"/>
      <c r="E232" s="125"/>
      <c r="F232" s="126">
        <f t="shared" si="11"/>
        <v>0</v>
      </c>
      <c r="G232" s="126"/>
      <c r="H232" s="127">
        <f t="shared" si="12"/>
        <v>0</v>
      </c>
      <c r="I232" s="76" t="e">
        <f>INDEX('01'!$DF$3:$DF$35,MATCH(D232,'01'!$D$3:$D$27,0))</f>
        <v>#N/A</v>
      </c>
      <c r="J232" s="76" t="e">
        <f>INDEX('02'!$DF$3:$DF$35,MATCH(D232,'02'!$D$3:$D$35,0))</f>
        <v>#N/A</v>
      </c>
      <c r="K232" s="76" t="e">
        <f>INDEX('03'!$DF$3:$DF$35,MATCH(D232,'03'!$D$3:$D$35,0))</f>
        <v>#N/A</v>
      </c>
      <c r="L232" s="76" t="e">
        <f>INDEX('04'!$DF$3:$DF$35,MATCH(D232,'04'!$D$3:$D$35,0))</f>
        <v>#N/A</v>
      </c>
      <c r="M232" s="76"/>
      <c r="N232" s="76"/>
      <c r="O232" s="76"/>
      <c r="P232" s="76"/>
    </row>
    <row r="233" spans="3:16" s="77" customFormat="1" ht="15.75">
      <c r="C233" s="77">
        <f t="shared" si="13"/>
        <v>1</v>
      </c>
      <c r="D233" s="125"/>
      <c r="E233" s="125"/>
      <c r="F233" s="126">
        <f t="shared" si="11"/>
        <v>0</v>
      </c>
      <c r="G233" s="126"/>
      <c r="H233" s="127">
        <f t="shared" si="12"/>
        <v>0</v>
      </c>
      <c r="I233" s="76" t="e">
        <f>INDEX('01'!$DF$3:$DF$35,MATCH(D233,'01'!$D$3:$D$27,0))</f>
        <v>#N/A</v>
      </c>
      <c r="J233" s="76" t="e">
        <f>INDEX('02'!$DF$3:$DF$35,MATCH(D233,'02'!$D$3:$D$35,0))</f>
        <v>#N/A</v>
      </c>
      <c r="K233" s="76" t="e">
        <f>INDEX('03'!$DF$3:$DF$35,MATCH(D233,'03'!$D$3:$D$35,0))</f>
        <v>#N/A</v>
      </c>
      <c r="L233" s="76" t="e">
        <f>INDEX('04'!$DF$3:$DF$35,MATCH(D233,'04'!$D$3:$D$35,0))</f>
        <v>#N/A</v>
      </c>
      <c r="M233" s="76"/>
      <c r="N233" s="76"/>
      <c r="O233" s="76"/>
      <c r="P233" s="76"/>
    </row>
    <row r="234" spans="3:16" s="77" customFormat="1" ht="15.75">
      <c r="C234" s="77">
        <f t="shared" si="13"/>
        <v>1</v>
      </c>
      <c r="D234" s="125"/>
      <c r="E234" s="125"/>
      <c r="F234" s="126">
        <f t="shared" si="11"/>
        <v>0</v>
      </c>
      <c r="G234" s="126"/>
      <c r="H234" s="127">
        <f t="shared" si="12"/>
        <v>0</v>
      </c>
      <c r="I234" s="76" t="e">
        <f>INDEX('01'!$DF$3:$DF$35,MATCH(D234,'01'!$D$3:$D$27,0))</f>
        <v>#N/A</v>
      </c>
      <c r="J234" s="76" t="e">
        <f>INDEX('02'!$DF$3:$DF$35,MATCH(D234,'02'!$D$3:$D$35,0))</f>
        <v>#N/A</v>
      </c>
      <c r="K234" s="76" t="e">
        <f>INDEX('03'!$DF$3:$DF$35,MATCH(D234,'03'!$D$3:$D$35,0))</f>
        <v>#N/A</v>
      </c>
      <c r="L234" s="76" t="e">
        <f>INDEX('04'!$DF$3:$DF$35,MATCH(D234,'04'!$D$3:$D$35,0))</f>
        <v>#N/A</v>
      </c>
      <c r="M234" s="76"/>
      <c r="N234" s="76"/>
      <c r="O234" s="76"/>
      <c r="P234" s="76"/>
    </row>
  </sheetData>
  <sheetProtection sheet="1"/>
  <mergeCells count="1">
    <mergeCell ref="H1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Q237"/>
  <sheetViews>
    <sheetView zoomScalePageLayoutView="0" workbookViewId="0" topLeftCell="A1">
      <selection activeCell="E45" sqref="E45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8" width="4.28125" style="7" customWidth="1"/>
    <col min="9" max="12" width="2.8515625" style="77" customWidth="1"/>
    <col min="13" max="16" width="9.140625" style="77" customWidth="1"/>
    <col min="17" max="16384" width="9.140625" style="1" customWidth="1"/>
  </cols>
  <sheetData>
    <row r="1" ht="15" customHeight="1">
      <c r="H1" s="177" t="s">
        <v>7</v>
      </c>
    </row>
    <row r="2" ht="15">
      <c r="H2" s="177"/>
    </row>
    <row r="3" spans="6:8" ht="15.75">
      <c r="F3" s="6" t="s">
        <v>15</v>
      </c>
      <c r="G3" s="6"/>
      <c r="H3" s="177"/>
    </row>
    <row r="4" spans="3:12" ht="15.75">
      <c r="C4" s="1">
        <f>RANK(F4,$F$4:$F$237)</f>
        <v>1</v>
      </c>
      <c r="D4" s="4" t="s">
        <v>61</v>
      </c>
      <c r="E4" s="4" t="s">
        <v>27</v>
      </c>
      <c r="F4" s="5">
        <f aca="true" t="shared" si="0" ref="F4:F35">SUM(H4:H4)</f>
        <v>0</v>
      </c>
      <c r="H4" s="7">
        <f>SUMIF(I4:L4,"&gt;0",I4:L4)</f>
        <v>0</v>
      </c>
      <c r="I4" s="77" t="e">
        <f>INDEX('01'!$Z$3:$Z$27,MATCH(D4,'01'!$D$3:$D$27,0))</f>
        <v>#N/A</v>
      </c>
      <c r="J4" s="77">
        <f>INDEX('02'!$Z$3:$Z$27,MATCH(D4,'02'!$D$3:$D$27,0))</f>
        <v>0</v>
      </c>
      <c r="K4" s="77" t="e">
        <f>INDEX('03'!$Z$3:$Z$27,MATCH(D4,'03'!$D$3:$D$27,0))</f>
        <v>#N/A</v>
      </c>
      <c r="L4" s="77" t="e">
        <f>INDEX('04'!$Z$3:$Z$27,MATCH(D4,'04'!$D$3:$D$27,0))</f>
        <v>#N/A</v>
      </c>
    </row>
    <row r="5" spans="3:12" ht="15.75">
      <c r="C5" s="1">
        <f aca="true" t="shared" si="1" ref="C5:C68">RANK(F5,$F$4:$F$237)</f>
        <v>1</v>
      </c>
      <c r="D5" s="4" t="s">
        <v>22</v>
      </c>
      <c r="E5" s="4" t="s">
        <v>27</v>
      </c>
      <c r="F5" s="5">
        <f t="shared" si="0"/>
        <v>0</v>
      </c>
      <c r="H5" s="7">
        <f aca="true" t="shared" si="2" ref="H5:H69">SUMIF(I5:L5,"&gt;0",I5:L5)</f>
        <v>0</v>
      </c>
      <c r="I5" s="77" t="e">
        <f>INDEX('01'!$Z$3:$Z$27,MATCH(D5,'01'!$D$3:$D$27,0))</f>
        <v>#N/A</v>
      </c>
      <c r="J5" s="77">
        <f>INDEX('02'!$Z$3:$Z$27,MATCH(D5,'02'!$D$3:$D$27,0))</f>
        <v>0</v>
      </c>
      <c r="K5" s="77" t="e">
        <f>INDEX('03'!$Z$3:$Z$27,MATCH(D5,'03'!$D$3:$D$27,0))</f>
        <v>#N/A</v>
      </c>
      <c r="L5" s="77" t="e">
        <f>INDEX('04'!$Z$3:$Z$27,MATCH(D5,'04'!$D$3:$D$27,0))</f>
        <v>#N/A</v>
      </c>
    </row>
    <row r="6" spans="3:12" ht="15.75">
      <c r="C6" s="1">
        <f t="shared" si="1"/>
        <v>1</v>
      </c>
      <c r="D6" s="4" t="s">
        <v>62</v>
      </c>
      <c r="E6" s="4" t="s">
        <v>27</v>
      </c>
      <c r="F6" s="5">
        <f t="shared" si="0"/>
        <v>0</v>
      </c>
      <c r="H6" s="7">
        <f t="shared" si="2"/>
        <v>0</v>
      </c>
      <c r="I6" s="77" t="e">
        <f>INDEX('01'!$Z$3:$Z$27,MATCH(D6,'01'!$D$3:$D$27,0))</f>
        <v>#N/A</v>
      </c>
      <c r="J6" s="77">
        <f>INDEX('02'!$Z$3:$Z$27,MATCH(D6,'02'!$D$3:$D$27,0))</f>
        <v>0</v>
      </c>
      <c r="K6" s="77" t="e">
        <f>INDEX('03'!$Z$3:$Z$27,MATCH(D6,'03'!$D$3:$D$27,0))</f>
        <v>#N/A</v>
      </c>
      <c r="L6" s="77" t="e">
        <f>INDEX('04'!$Z$3:$Z$27,MATCH(D6,'04'!$D$3:$D$27,0))</f>
        <v>#N/A</v>
      </c>
    </row>
    <row r="7" spans="3:12" ht="15.75">
      <c r="C7" s="1">
        <f t="shared" si="1"/>
        <v>1</v>
      </c>
      <c r="D7" s="4" t="s">
        <v>63</v>
      </c>
      <c r="E7" s="4" t="s">
        <v>27</v>
      </c>
      <c r="F7" s="5">
        <f t="shared" si="0"/>
        <v>0</v>
      </c>
      <c r="H7" s="7">
        <f t="shared" si="2"/>
        <v>0</v>
      </c>
      <c r="I7" s="77" t="e">
        <f>INDEX('01'!$Z$3:$Z$27,MATCH(D7,'01'!$D$3:$D$27,0))</f>
        <v>#N/A</v>
      </c>
      <c r="J7" s="77">
        <f>INDEX('02'!$Z$3:$Z$27,MATCH(D7,'02'!$D$3:$D$27,0))</f>
        <v>0</v>
      </c>
      <c r="K7" s="77" t="e">
        <f>INDEX('03'!$Z$3:$Z$27,MATCH(D7,'03'!$D$3:$D$27,0))</f>
        <v>#N/A</v>
      </c>
      <c r="L7" s="77" t="e">
        <f>INDEX('04'!$Z$3:$Z$27,MATCH(D7,'04'!$D$3:$D$27,0))</f>
        <v>#N/A</v>
      </c>
    </row>
    <row r="8" spans="3:12" ht="15.75">
      <c r="C8" s="1">
        <f t="shared" si="1"/>
        <v>1</v>
      </c>
      <c r="D8" s="4" t="s">
        <v>64</v>
      </c>
      <c r="E8" s="4" t="s">
        <v>27</v>
      </c>
      <c r="F8" s="5">
        <f t="shared" si="0"/>
        <v>0</v>
      </c>
      <c r="H8" s="7">
        <f t="shared" si="2"/>
        <v>0</v>
      </c>
      <c r="I8" s="77" t="e">
        <f>INDEX('01'!$Z$3:$Z$27,MATCH(D8,'01'!$D$3:$D$27,0))</f>
        <v>#N/A</v>
      </c>
      <c r="J8" s="77">
        <f>INDEX('02'!$Z$3:$Z$27,MATCH(D8,'02'!$D$3:$D$27,0))</f>
        <v>0</v>
      </c>
      <c r="K8" s="77" t="e">
        <f>INDEX('03'!$Z$3:$Z$27,MATCH(D8,'03'!$D$3:$D$27,0))</f>
        <v>#N/A</v>
      </c>
      <c r="L8" s="77" t="e">
        <f>INDEX('04'!$Z$3:$Z$27,MATCH(D8,'04'!$D$3:$D$27,0))</f>
        <v>#N/A</v>
      </c>
    </row>
    <row r="9" spans="3:12" ht="15.75">
      <c r="C9" s="1">
        <f t="shared" si="1"/>
        <v>1</v>
      </c>
      <c r="D9" s="4" t="s">
        <v>20</v>
      </c>
      <c r="E9" s="4" t="s">
        <v>27</v>
      </c>
      <c r="F9" s="5">
        <f t="shared" si="0"/>
        <v>0</v>
      </c>
      <c r="H9" s="7">
        <f t="shared" si="2"/>
        <v>0</v>
      </c>
      <c r="I9" s="77" t="e">
        <f>INDEX('01'!$Z$3:$Z$27,MATCH(D9,'01'!$D$3:$D$27,0))</f>
        <v>#N/A</v>
      </c>
      <c r="J9" s="77">
        <f>INDEX('02'!$Z$3:$Z$27,MATCH(D9,'02'!$D$3:$D$27,0))</f>
        <v>0</v>
      </c>
      <c r="K9" s="77" t="e">
        <f>INDEX('03'!$Z$3:$Z$27,MATCH(D9,'03'!$D$3:$D$27,0))</f>
        <v>#N/A</v>
      </c>
      <c r="L9" s="77" t="e">
        <f>INDEX('04'!$Z$3:$Z$27,MATCH(D9,'04'!$D$3:$D$27,0))</f>
        <v>#N/A</v>
      </c>
    </row>
    <row r="10" spans="3:12" ht="15.75">
      <c r="C10" s="1">
        <f t="shared" si="1"/>
        <v>1</v>
      </c>
      <c r="D10" s="4" t="s">
        <v>65</v>
      </c>
      <c r="E10" s="4" t="s">
        <v>27</v>
      </c>
      <c r="F10" s="5">
        <f t="shared" si="0"/>
        <v>0</v>
      </c>
      <c r="H10" s="7">
        <f t="shared" si="2"/>
        <v>0</v>
      </c>
      <c r="I10" s="77" t="e">
        <f>INDEX('01'!$Z$3:$Z$27,MATCH(D10,'01'!$D$3:$D$27,0))</f>
        <v>#N/A</v>
      </c>
      <c r="J10" s="77">
        <f>INDEX('02'!$Z$3:$Z$27,MATCH(D10,'02'!$D$3:$D$27,0))</f>
        <v>0</v>
      </c>
      <c r="K10" s="77" t="e">
        <f>INDEX('03'!$Z$3:$Z$27,MATCH(D10,'03'!$D$3:$D$27,0))</f>
        <v>#N/A</v>
      </c>
      <c r="L10" s="77" t="e">
        <f>INDEX('04'!$Z$3:$Z$27,MATCH(D10,'04'!$D$3:$D$27,0))</f>
        <v>#N/A</v>
      </c>
    </row>
    <row r="11" spans="3:12" ht="15.75">
      <c r="C11" s="1">
        <f t="shared" si="1"/>
        <v>1</v>
      </c>
      <c r="D11" s="4" t="s">
        <v>66</v>
      </c>
      <c r="E11" s="4" t="s">
        <v>27</v>
      </c>
      <c r="F11" s="5">
        <f t="shared" si="0"/>
        <v>0</v>
      </c>
      <c r="H11" s="7">
        <f t="shared" si="2"/>
        <v>0</v>
      </c>
      <c r="I11" s="77" t="e">
        <f>INDEX('01'!$Z$3:$Z$27,MATCH(D11,'01'!$D$3:$D$27,0))</f>
        <v>#N/A</v>
      </c>
      <c r="J11" s="77">
        <f>INDEX('02'!$Z$3:$Z$27,MATCH(D11,'02'!$D$3:$D$27,0))</f>
        <v>0</v>
      </c>
      <c r="K11" s="77" t="e">
        <f>INDEX('03'!$Z$3:$Z$27,MATCH(D11,'03'!$D$3:$D$27,0))</f>
        <v>#N/A</v>
      </c>
      <c r="L11" s="77" t="e">
        <f>INDEX('04'!$Z$3:$Z$27,MATCH(D11,'04'!$D$3:$D$27,0))</f>
        <v>#N/A</v>
      </c>
    </row>
    <row r="12" spans="3:12" ht="15.75">
      <c r="C12" s="1">
        <f t="shared" si="1"/>
        <v>1</v>
      </c>
      <c r="D12" s="4" t="s">
        <v>67</v>
      </c>
      <c r="E12" s="4" t="s">
        <v>27</v>
      </c>
      <c r="F12" s="5">
        <f t="shared" si="0"/>
        <v>0</v>
      </c>
      <c r="H12" s="7">
        <f t="shared" si="2"/>
        <v>0</v>
      </c>
      <c r="I12" s="77" t="e">
        <f>INDEX('01'!$Z$3:$Z$27,MATCH(D12,'01'!$D$3:$D$27,0))</f>
        <v>#N/A</v>
      </c>
      <c r="J12" s="77">
        <f>INDEX('02'!$Z$3:$Z$27,MATCH(D12,'02'!$D$3:$D$27,0))</f>
        <v>0</v>
      </c>
      <c r="K12" s="77" t="e">
        <f>INDEX('03'!$Z$3:$Z$27,MATCH(D12,'03'!$D$3:$D$27,0))</f>
        <v>#N/A</v>
      </c>
      <c r="L12" s="77" t="e">
        <f>INDEX('04'!$Z$3:$Z$27,MATCH(D12,'04'!$D$3:$D$27,0))</f>
        <v>#N/A</v>
      </c>
    </row>
    <row r="13" spans="3:12" ht="15.75">
      <c r="C13" s="1">
        <f t="shared" si="1"/>
        <v>1</v>
      </c>
      <c r="D13" s="4" t="s">
        <v>21</v>
      </c>
      <c r="E13" s="4" t="s">
        <v>27</v>
      </c>
      <c r="F13" s="5">
        <f t="shared" si="0"/>
        <v>0</v>
      </c>
      <c r="H13" s="7">
        <f t="shared" si="2"/>
        <v>0</v>
      </c>
      <c r="I13" s="77" t="e">
        <f>INDEX('01'!$Z$3:$Z$27,MATCH(D13,'01'!$D$3:$D$27,0))</f>
        <v>#N/A</v>
      </c>
      <c r="J13" s="77">
        <f>INDEX('02'!$Z$3:$Z$27,MATCH(D13,'02'!$D$3:$D$27,0))</f>
        <v>0</v>
      </c>
      <c r="K13" s="77" t="e">
        <f>INDEX('03'!$Z$3:$Z$27,MATCH(D13,'03'!$D$3:$D$27,0))</f>
        <v>#N/A</v>
      </c>
      <c r="L13" s="77" t="e">
        <f>INDEX('04'!$Z$3:$Z$27,MATCH(D13,'04'!$D$3:$D$27,0))</f>
        <v>#N/A</v>
      </c>
    </row>
    <row r="14" spans="3:12" ht="15.75">
      <c r="C14" s="1">
        <f t="shared" si="1"/>
        <v>1</v>
      </c>
      <c r="D14" s="4" t="s">
        <v>68</v>
      </c>
      <c r="E14" s="4" t="s">
        <v>27</v>
      </c>
      <c r="F14" s="5">
        <f t="shared" si="0"/>
        <v>0</v>
      </c>
      <c r="H14" s="7">
        <f t="shared" si="2"/>
        <v>0</v>
      </c>
      <c r="I14" s="77" t="e">
        <f>INDEX('01'!$Z$3:$Z$27,MATCH(D14,'01'!$D$3:$D$27,0))</f>
        <v>#N/A</v>
      </c>
      <c r="J14" s="77" t="e">
        <f>INDEX('02'!$Z$3:$Z$27,MATCH(D14,'02'!$D$3:$D$27,0))</f>
        <v>#N/A</v>
      </c>
      <c r="K14" s="77" t="e">
        <f>INDEX('03'!$Z$3:$Z$27,MATCH(D14,'03'!$D$3:$D$27,0))</f>
        <v>#N/A</v>
      </c>
      <c r="L14" s="77" t="e">
        <f>INDEX('04'!$Z$3:$Z$27,MATCH(D14,'04'!$D$3:$D$27,0))</f>
        <v>#N/A</v>
      </c>
    </row>
    <row r="15" spans="3:12" ht="15.75">
      <c r="C15" s="1">
        <f t="shared" si="1"/>
        <v>1</v>
      </c>
      <c r="D15" s="4" t="s">
        <v>69</v>
      </c>
      <c r="E15" s="4" t="s">
        <v>27</v>
      </c>
      <c r="F15" s="5">
        <f t="shared" si="0"/>
        <v>0</v>
      </c>
      <c r="H15" s="7">
        <f t="shared" si="2"/>
        <v>0</v>
      </c>
      <c r="I15" s="77" t="e">
        <f>INDEX('01'!$Z$3:$Z$27,MATCH(D15,'01'!$D$3:$D$27,0))</f>
        <v>#N/A</v>
      </c>
      <c r="J15" s="77">
        <f>INDEX('02'!$Z$3:$Z$27,MATCH(D15,'02'!$D$3:$D$27,0))</f>
        <v>0</v>
      </c>
      <c r="K15" s="77" t="e">
        <f>INDEX('03'!$Z$3:$Z$27,MATCH(D15,'03'!$D$3:$D$27,0))</f>
        <v>#N/A</v>
      </c>
      <c r="L15" s="77" t="e">
        <f>INDEX('04'!$Z$3:$Z$27,MATCH(D15,'04'!$D$3:$D$27,0))</f>
        <v>#N/A</v>
      </c>
    </row>
    <row r="16" spans="3:12" ht="15.75">
      <c r="C16" s="1">
        <f t="shared" si="1"/>
        <v>1</v>
      </c>
      <c r="D16" s="4" t="s">
        <v>75</v>
      </c>
      <c r="E16" s="4" t="s">
        <v>28</v>
      </c>
      <c r="F16" s="5">
        <f t="shared" si="0"/>
        <v>0</v>
      </c>
      <c r="H16" s="7">
        <f t="shared" si="2"/>
        <v>0</v>
      </c>
      <c r="I16" s="77">
        <f>INDEX('01'!$Z$3:$Z$27,MATCH(D16,'01'!$D$3:$D$27,0))</f>
        <v>0</v>
      </c>
      <c r="J16" s="77" t="e">
        <f>INDEX('02'!$Z$3:$Z$27,MATCH(D16,'02'!$D$3:$D$27,0))</f>
        <v>#N/A</v>
      </c>
      <c r="K16" s="77" t="e">
        <f>INDEX('03'!$Z$3:$Z$27,MATCH(D16,'03'!$D$3:$D$27,0))</f>
        <v>#N/A</v>
      </c>
      <c r="L16" s="77" t="e">
        <f>INDEX('04'!$Z$3:$Z$27,MATCH(D16,'04'!$D$3:$D$27,0))</f>
        <v>#N/A</v>
      </c>
    </row>
    <row r="17" spans="3:12" ht="15.75">
      <c r="C17" s="1">
        <f t="shared" si="1"/>
        <v>1</v>
      </c>
      <c r="D17" s="4" t="s">
        <v>26</v>
      </c>
      <c r="E17" s="4" t="s">
        <v>28</v>
      </c>
      <c r="F17" s="5">
        <f t="shared" si="0"/>
        <v>0</v>
      </c>
      <c r="H17" s="7">
        <f t="shared" si="2"/>
        <v>0</v>
      </c>
      <c r="I17" s="77">
        <f>INDEX('01'!$Z$3:$Z$27,MATCH(D17,'01'!$D$3:$D$27,0))</f>
        <v>0</v>
      </c>
      <c r="J17" s="77" t="e">
        <f>INDEX('02'!$Z$3:$Z$27,MATCH(D17,'02'!$D$3:$D$27,0))</f>
        <v>#N/A</v>
      </c>
      <c r="K17" s="77" t="e">
        <f>INDEX('03'!$Z$3:$Z$27,MATCH(D17,'03'!$D$3:$D$27,0))</f>
        <v>#N/A</v>
      </c>
      <c r="L17" s="77" t="e">
        <f>INDEX('04'!$Z$3:$Z$27,MATCH(D17,'04'!$D$3:$D$27,0))</f>
        <v>#N/A</v>
      </c>
    </row>
    <row r="18" spans="3:12" ht="15.75">
      <c r="C18" s="1">
        <f t="shared" si="1"/>
        <v>1</v>
      </c>
      <c r="D18" s="4" t="s">
        <v>25</v>
      </c>
      <c r="E18" s="4" t="s">
        <v>28</v>
      </c>
      <c r="F18" s="5">
        <f t="shared" si="0"/>
        <v>0</v>
      </c>
      <c r="H18" s="7">
        <f t="shared" si="2"/>
        <v>0</v>
      </c>
      <c r="I18" s="77">
        <f>INDEX('01'!$Z$3:$Z$27,MATCH(D18,'01'!$D$3:$D$27,0))</f>
        <v>0</v>
      </c>
      <c r="J18" s="77" t="e">
        <f>INDEX('02'!$Z$3:$Z$27,MATCH(D18,'02'!$D$3:$D$27,0))</f>
        <v>#N/A</v>
      </c>
      <c r="K18" s="77" t="e">
        <f>INDEX('03'!$Z$3:$Z$27,MATCH(D18,'03'!$D$3:$D$27,0))</f>
        <v>#N/A</v>
      </c>
      <c r="L18" s="77" t="e">
        <f>INDEX('04'!$Z$3:$Z$27,MATCH(D18,'04'!$D$3:$D$27,0))</f>
        <v>#N/A</v>
      </c>
    </row>
    <row r="19" spans="3:12" ht="15.75">
      <c r="C19" s="1">
        <f t="shared" si="1"/>
        <v>1</v>
      </c>
      <c r="D19" s="4" t="s">
        <v>24</v>
      </c>
      <c r="E19" s="4" t="s">
        <v>28</v>
      </c>
      <c r="F19" s="5">
        <f t="shared" si="0"/>
        <v>0</v>
      </c>
      <c r="H19" s="7">
        <f t="shared" si="2"/>
        <v>0</v>
      </c>
      <c r="I19" s="77">
        <f>INDEX('01'!$Z$3:$Z$27,MATCH(D19,'01'!$D$3:$D$27,0))</f>
        <v>0</v>
      </c>
      <c r="J19" s="77" t="e">
        <f>INDEX('02'!$Z$3:$Z$27,MATCH(D19,'02'!$D$3:$D$27,0))</f>
        <v>#N/A</v>
      </c>
      <c r="K19" s="77" t="e">
        <f>INDEX('03'!$Z$3:$Z$27,MATCH(D19,'03'!$D$3:$D$27,0))</f>
        <v>#N/A</v>
      </c>
      <c r="L19" s="77" t="e">
        <f>INDEX('04'!$Z$3:$Z$27,MATCH(D19,'04'!$D$3:$D$27,0))</f>
        <v>#N/A</v>
      </c>
    </row>
    <row r="20" spans="3:12" ht="15.75">
      <c r="C20" s="1">
        <f t="shared" si="1"/>
        <v>1</v>
      </c>
      <c r="D20" s="4" t="s">
        <v>76</v>
      </c>
      <c r="E20" s="4" t="s">
        <v>28</v>
      </c>
      <c r="F20" s="5">
        <f t="shared" si="0"/>
        <v>0</v>
      </c>
      <c r="H20" s="7">
        <f>SUMIF(I20:L20,"&gt;0",I20:L20)</f>
        <v>0</v>
      </c>
      <c r="I20" s="77">
        <f>INDEX('01'!$Z$3:$Z$27,MATCH(D20,'01'!$D$3:$D$27,0))</f>
        <v>0</v>
      </c>
      <c r="J20" s="77" t="e">
        <f>INDEX('02'!$Z$3:$Z$27,MATCH(D20,'02'!$D$3:$D$27,0))</f>
        <v>#N/A</v>
      </c>
      <c r="K20" s="77" t="e">
        <f>INDEX('03'!$Z$3:$Z$27,MATCH(D20,'03'!$D$3:$D$27,0))</f>
        <v>#N/A</v>
      </c>
      <c r="L20" s="77" t="e">
        <f>INDEX('04'!$Z$3:$Z$27,MATCH(D20,'04'!$D$3:$D$27,0))</f>
        <v>#N/A</v>
      </c>
    </row>
    <row r="21" spans="3:12" ht="15.75">
      <c r="C21" s="1">
        <f t="shared" si="1"/>
        <v>1</v>
      </c>
      <c r="D21" s="4" t="s">
        <v>23</v>
      </c>
      <c r="E21" s="4" t="s">
        <v>28</v>
      </c>
      <c r="F21" s="5">
        <f t="shared" si="0"/>
        <v>0</v>
      </c>
      <c r="H21" s="7">
        <f t="shared" si="2"/>
        <v>0</v>
      </c>
      <c r="I21" s="77">
        <f>INDEX('01'!$Z$3:$Z$27,MATCH(D21,'01'!$D$3:$D$27,0))</f>
        <v>0</v>
      </c>
      <c r="J21" s="77" t="e">
        <f>INDEX('02'!$Z$3:$Z$27,MATCH(D21,'02'!$D$3:$D$27,0))</f>
        <v>#N/A</v>
      </c>
      <c r="K21" s="77" t="e">
        <f>INDEX('03'!$Z$3:$Z$27,MATCH(D21,'03'!$D$3:$D$27,0))</f>
        <v>#N/A</v>
      </c>
      <c r="L21" s="77" t="e">
        <f>INDEX('04'!$Z$3:$Z$27,MATCH(D21,'04'!$D$3:$D$27,0))</f>
        <v>#N/A</v>
      </c>
    </row>
    <row r="22" spans="3:12" ht="15.75">
      <c r="C22" s="1">
        <f t="shared" si="1"/>
        <v>1</v>
      </c>
      <c r="D22" s="4" t="s">
        <v>77</v>
      </c>
      <c r="E22" s="4" t="s">
        <v>28</v>
      </c>
      <c r="F22" s="5">
        <f t="shared" si="0"/>
        <v>0</v>
      </c>
      <c r="H22" s="7">
        <f t="shared" si="2"/>
        <v>0</v>
      </c>
      <c r="I22" s="77">
        <f>INDEX('01'!$Z$3:$Z$27,MATCH(D22,'01'!$D$3:$D$27,0))</f>
        <v>0</v>
      </c>
      <c r="J22" s="77" t="e">
        <f>INDEX('02'!$Z$3:$Z$27,MATCH(D22,'02'!$D$3:$D$27,0))</f>
        <v>#N/A</v>
      </c>
      <c r="K22" s="77" t="e">
        <f>INDEX('03'!$Z$3:$Z$27,MATCH(D22,'03'!$D$3:$D$27,0))</f>
        <v>#N/A</v>
      </c>
      <c r="L22" s="77" t="e">
        <f>INDEX('04'!$Z$3:$Z$27,MATCH(D22,'04'!$D$3:$D$27,0))</f>
        <v>#N/A</v>
      </c>
    </row>
    <row r="23" spans="3:12" ht="15.75">
      <c r="C23" s="1">
        <f t="shared" si="1"/>
        <v>1</v>
      </c>
      <c r="D23" s="43" t="s">
        <v>78</v>
      </c>
      <c r="E23" s="4" t="s">
        <v>28</v>
      </c>
      <c r="F23" s="5">
        <f t="shared" si="0"/>
        <v>0</v>
      </c>
      <c r="H23" s="7">
        <f t="shared" si="2"/>
        <v>0</v>
      </c>
      <c r="I23" s="77">
        <f>INDEX('01'!$Z$3:$Z$27,MATCH(D23,'01'!$D$3:$D$27,0))</f>
        <v>0</v>
      </c>
      <c r="J23" s="77" t="e">
        <f>INDEX('02'!$Z$3:$Z$27,MATCH(D23,'02'!$D$3:$D$27,0))</f>
        <v>#N/A</v>
      </c>
      <c r="K23" s="77" t="e">
        <f>INDEX('03'!$Z$3:$Z$27,MATCH(D23,'03'!$D$3:$D$27,0))</f>
        <v>#N/A</v>
      </c>
      <c r="L23" s="77" t="e">
        <f>INDEX('04'!$Z$3:$Z$27,MATCH(D23,'04'!$D$3:$D$27,0))</f>
        <v>#N/A</v>
      </c>
    </row>
    <row r="24" spans="3:12" ht="15.75">
      <c r="C24" s="1">
        <f t="shared" si="1"/>
        <v>1</v>
      </c>
      <c r="D24" s="4" t="s">
        <v>29</v>
      </c>
      <c r="E24" s="4" t="s">
        <v>9</v>
      </c>
      <c r="F24" s="5">
        <f t="shared" si="0"/>
        <v>0</v>
      </c>
      <c r="H24" s="7">
        <f t="shared" si="2"/>
        <v>0</v>
      </c>
      <c r="I24" s="77">
        <f>INDEX('01'!$Z$3:$Z$27,MATCH(D24,'01'!$D$3:$D$27,0))</f>
        <v>0</v>
      </c>
      <c r="J24" s="77" t="e">
        <f>INDEX('02'!$Z$3:$Z$27,MATCH(D24,'02'!$D$3:$D$27,0))</f>
        <v>#N/A</v>
      </c>
      <c r="K24" s="77" t="e">
        <f>INDEX('03'!$Z$3:$Z$27,MATCH(D24,'03'!$D$3:$D$27,0))</f>
        <v>#N/A</v>
      </c>
      <c r="L24" s="77" t="e">
        <f>INDEX('04'!$Z$3:$Z$27,MATCH(D24,'04'!$D$3:$D$27,0))</f>
        <v>#N/A</v>
      </c>
    </row>
    <row r="25" spans="3:12" ht="15.75">
      <c r="C25" s="1">
        <f t="shared" si="1"/>
        <v>1</v>
      </c>
      <c r="D25" s="4" t="s">
        <v>8</v>
      </c>
      <c r="E25" s="4" t="s">
        <v>9</v>
      </c>
      <c r="F25" s="5">
        <f t="shared" si="0"/>
        <v>0</v>
      </c>
      <c r="H25" s="7">
        <f t="shared" si="2"/>
        <v>0</v>
      </c>
      <c r="I25" s="77" t="e">
        <f>INDEX('01'!$Z$3:$Z$27,MATCH(D25,'01'!$D$3:$D$27,0))</f>
        <v>#N/A</v>
      </c>
      <c r="J25" s="77" t="e">
        <f>INDEX('02'!$Z$3:$Z$27,MATCH(D25,'02'!$D$3:$D$27,0))</f>
        <v>#N/A</v>
      </c>
      <c r="K25" s="77" t="e">
        <f>INDEX('03'!$Z$3:$Z$27,MATCH(D25,'03'!$D$3:$D$27,0))</f>
        <v>#N/A</v>
      </c>
      <c r="L25" s="77" t="e">
        <f>INDEX('04'!$Z$3:$Z$27,MATCH(D25,'04'!$D$3:$D$27,0))</f>
        <v>#N/A</v>
      </c>
    </row>
    <row r="26" spans="3:12" ht="15.75">
      <c r="C26" s="1">
        <f t="shared" si="1"/>
        <v>1</v>
      </c>
      <c r="D26" s="4" t="s">
        <v>32</v>
      </c>
      <c r="E26" s="4" t="s">
        <v>9</v>
      </c>
      <c r="F26" s="5">
        <f t="shared" si="0"/>
        <v>0</v>
      </c>
      <c r="H26" s="7">
        <f t="shared" si="2"/>
        <v>0</v>
      </c>
      <c r="I26" s="77">
        <f>INDEX('01'!$Z$3:$Z$27,MATCH(D26,'01'!$D$3:$D$27,0))</f>
        <v>0</v>
      </c>
      <c r="J26" s="77" t="e">
        <f>INDEX('02'!$Z$3:$Z$27,MATCH(D26,'02'!$D$3:$D$27,0))</f>
        <v>#N/A</v>
      </c>
      <c r="K26" s="77" t="e">
        <f>INDEX('03'!$Z$3:$Z$27,MATCH(D26,'03'!$D$3:$D$27,0))</f>
        <v>#N/A</v>
      </c>
      <c r="L26" s="77" t="e">
        <f>INDEX('04'!$Z$3:$Z$27,MATCH(D26,'04'!$D$3:$D$27,0))</f>
        <v>#N/A</v>
      </c>
    </row>
    <row r="27" spans="3:12" ht="15.75">
      <c r="C27" s="1">
        <f t="shared" si="1"/>
        <v>1</v>
      </c>
      <c r="D27" s="4" t="s">
        <v>6</v>
      </c>
      <c r="E27" s="4" t="s">
        <v>9</v>
      </c>
      <c r="F27" s="5">
        <f t="shared" si="0"/>
        <v>0</v>
      </c>
      <c r="H27" s="7">
        <f t="shared" si="2"/>
        <v>0</v>
      </c>
      <c r="I27" s="77">
        <f>INDEX('01'!$Z$3:$Z$27,MATCH(D27,'01'!$D$3:$D$27,0))</f>
        <v>0</v>
      </c>
      <c r="J27" s="77" t="e">
        <f>INDEX('02'!$Z$3:$Z$27,MATCH(D27,'02'!$D$3:$D$27,0))</f>
        <v>#N/A</v>
      </c>
      <c r="K27" s="77" t="e">
        <f>INDEX('03'!$Z$3:$Z$27,MATCH(D27,'03'!$D$3:$D$27,0))</f>
        <v>#N/A</v>
      </c>
      <c r="L27" s="77" t="e">
        <f>INDEX('04'!$Z$3:$Z$27,MATCH(D27,'04'!$D$3:$D$27,0))</f>
        <v>#N/A</v>
      </c>
    </row>
    <row r="28" spans="3:12" ht="15.75">
      <c r="C28" s="1">
        <f t="shared" si="1"/>
        <v>1</v>
      </c>
      <c r="D28" s="4" t="s">
        <v>31</v>
      </c>
      <c r="E28" s="4" t="s">
        <v>9</v>
      </c>
      <c r="F28" s="5">
        <f t="shared" si="0"/>
        <v>0</v>
      </c>
      <c r="H28" s="7">
        <f t="shared" si="2"/>
        <v>0</v>
      </c>
      <c r="I28" s="77" t="e">
        <f>INDEX('01'!$Z$3:$Z$27,MATCH(D28,'01'!$D$3:$D$27,0))</f>
        <v>#N/A</v>
      </c>
      <c r="J28" s="77" t="e">
        <f>INDEX('02'!$Z$3:$Z$27,MATCH(D28,'02'!$D$3:$D$27,0))</f>
        <v>#N/A</v>
      </c>
      <c r="K28" s="77" t="e">
        <f>INDEX('03'!$Z$3:$Z$27,MATCH(D28,'03'!$D$3:$D$27,0))</f>
        <v>#N/A</v>
      </c>
      <c r="L28" s="77" t="e">
        <f>INDEX('04'!$Z$3:$Z$27,MATCH(D28,'04'!$D$3:$D$27,0))</f>
        <v>#N/A</v>
      </c>
    </row>
    <row r="29" spans="3:12" ht="15.75">
      <c r="C29" s="1">
        <f t="shared" si="1"/>
        <v>1</v>
      </c>
      <c r="D29" s="4" t="s">
        <v>30</v>
      </c>
      <c r="E29" s="4" t="s">
        <v>9</v>
      </c>
      <c r="F29" s="5">
        <f t="shared" si="0"/>
        <v>0</v>
      </c>
      <c r="H29" s="7">
        <f t="shared" si="2"/>
        <v>0</v>
      </c>
      <c r="I29" s="77" t="e">
        <f>INDEX('01'!$Z$3:$Z$27,MATCH(D29,'01'!$D$3:$D$27,0))</f>
        <v>#N/A</v>
      </c>
      <c r="J29" s="77" t="e">
        <f>INDEX('02'!$Z$3:$Z$27,MATCH(D29,'02'!$D$3:$D$27,0))</f>
        <v>#N/A</v>
      </c>
      <c r="K29" s="77" t="e">
        <f>INDEX('03'!$Z$3:$Z$27,MATCH(D29,'03'!$D$3:$D$27,0))</f>
        <v>#N/A</v>
      </c>
      <c r="L29" s="77" t="e">
        <f>INDEX('04'!$Z$3:$Z$27,MATCH(D29,'04'!$D$3:$D$27,0))</f>
        <v>#N/A</v>
      </c>
    </row>
    <row r="30" spans="3:12" ht="15.75">
      <c r="C30" s="1">
        <f t="shared" si="1"/>
        <v>1</v>
      </c>
      <c r="D30" s="4" t="s">
        <v>17</v>
      </c>
      <c r="E30" s="4" t="s">
        <v>9</v>
      </c>
      <c r="F30" s="5">
        <f t="shared" si="0"/>
        <v>0</v>
      </c>
      <c r="H30" s="7">
        <f t="shared" si="2"/>
        <v>0</v>
      </c>
      <c r="I30" s="77">
        <f>INDEX('01'!$Z$3:$Z$27,MATCH(D30,'01'!$D$3:$D$27,0))</f>
        <v>0</v>
      </c>
      <c r="J30" s="77" t="e">
        <f>INDEX('02'!$Z$3:$Z$27,MATCH(D30,'02'!$D$3:$D$27,0))</f>
        <v>#N/A</v>
      </c>
      <c r="K30" s="77" t="e">
        <f>INDEX('03'!$Z$3:$Z$27,MATCH(D30,'03'!$D$3:$D$27,0))</f>
        <v>#N/A</v>
      </c>
      <c r="L30" s="77" t="e">
        <f>INDEX('04'!$Z$3:$Z$27,MATCH(D30,'04'!$D$3:$D$27,0))</f>
        <v>#N/A</v>
      </c>
    </row>
    <row r="31" spans="3:12" ht="15.75">
      <c r="C31" s="1">
        <f t="shared" si="1"/>
        <v>1</v>
      </c>
      <c r="D31" s="4" t="s">
        <v>70</v>
      </c>
      <c r="E31" s="4" t="s">
        <v>9</v>
      </c>
      <c r="F31" s="5">
        <f t="shared" si="0"/>
        <v>0</v>
      </c>
      <c r="H31" s="7">
        <f t="shared" si="2"/>
        <v>0</v>
      </c>
      <c r="I31" s="77">
        <f>INDEX('01'!$Z$3:$Z$27,MATCH(D31,'01'!$D$3:$D$27,0))</f>
        <v>0</v>
      </c>
      <c r="J31" s="77" t="e">
        <f>INDEX('02'!$Z$3:$Z$27,MATCH(D31,'02'!$D$3:$D$27,0))</f>
        <v>#N/A</v>
      </c>
      <c r="K31" s="77" t="e">
        <f>INDEX('03'!$Z$3:$Z$27,MATCH(D31,'03'!$D$3:$D$27,0))</f>
        <v>#N/A</v>
      </c>
      <c r="L31" s="77" t="e">
        <f>INDEX('04'!$Z$3:$Z$27,MATCH(D31,'04'!$D$3:$D$27,0))</f>
        <v>#N/A</v>
      </c>
    </row>
    <row r="32" spans="3:12" ht="15.75">
      <c r="C32" s="1">
        <f t="shared" si="1"/>
        <v>1</v>
      </c>
      <c r="D32" s="4" t="s">
        <v>71</v>
      </c>
      <c r="E32" s="4" t="s">
        <v>9</v>
      </c>
      <c r="F32" s="5">
        <f t="shared" si="0"/>
        <v>0</v>
      </c>
      <c r="H32" s="7">
        <f t="shared" si="2"/>
        <v>0</v>
      </c>
      <c r="I32" s="77" t="e">
        <f>INDEX('01'!$Z$3:$Z$27,MATCH(D32,'01'!$D$3:$D$27,0))</f>
        <v>#N/A</v>
      </c>
      <c r="J32" s="77" t="e">
        <f>INDEX('02'!$Z$3:$Z$27,MATCH(D32,'02'!$D$3:$D$27,0))</f>
        <v>#N/A</v>
      </c>
      <c r="K32" s="77" t="e">
        <f>INDEX('03'!$Z$3:$Z$27,MATCH(D32,'03'!$D$3:$D$27,0))</f>
        <v>#N/A</v>
      </c>
      <c r="L32" s="77" t="e">
        <f>INDEX('04'!$Z$3:$Z$27,MATCH(D32,'04'!$D$3:$D$27,0))</f>
        <v>#N/A</v>
      </c>
    </row>
    <row r="33" spans="3:12" ht="15.75">
      <c r="C33" s="1">
        <f t="shared" si="1"/>
        <v>1</v>
      </c>
      <c r="D33" s="4" t="s">
        <v>72</v>
      </c>
      <c r="E33" s="4" t="s">
        <v>9</v>
      </c>
      <c r="F33" s="5">
        <f t="shared" si="0"/>
        <v>0</v>
      </c>
      <c r="H33" s="7">
        <f t="shared" si="2"/>
        <v>0</v>
      </c>
      <c r="I33" s="77">
        <f>INDEX('01'!$Z$3:$Z$27,MATCH(D33,'01'!$D$3:$D$27,0))</f>
        <v>0</v>
      </c>
      <c r="J33" s="77" t="e">
        <f>INDEX('02'!$Z$3:$Z$27,MATCH(D33,'02'!$D$3:$D$27,0))</f>
        <v>#N/A</v>
      </c>
      <c r="K33" s="77" t="e">
        <f>INDEX('03'!$Z$3:$Z$27,MATCH(D33,'03'!$D$3:$D$27,0))</f>
        <v>#N/A</v>
      </c>
      <c r="L33" s="77" t="e">
        <f>INDEX('04'!$Z$3:$Z$27,MATCH(D33,'04'!$D$3:$D$27,0))</f>
        <v>#N/A</v>
      </c>
    </row>
    <row r="34" spans="3:12" ht="15.75">
      <c r="C34" s="1">
        <f t="shared" si="1"/>
        <v>1</v>
      </c>
      <c r="D34" s="4" t="s">
        <v>73</v>
      </c>
      <c r="E34" s="4" t="s">
        <v>9</v>
      </c>
      <c r="F34" s="5">
        <f t="shared" si="0"/>
        <v>0</v>
      </c>
      <c r="H34" s="7">
        <f t="shared" si="2"/>
        <v>0</v>
      </c>
      <c r="I34" s="77">
        <f>INDEX('01'!$Z$3:$Z$27,MATCH(D34,'01'!$D$3:$D$27,0))</f>
        <v>0</v>
      </c>
      <c r="J34" s="77" t="e">
        <f>INDEX('02'!$Z$3:$Z$27,MATCH(D34,'02'!$D$3:$D$27,0))</f>
        <v>#N/A</v>
      </c>
      <c r="K34" s="77" t="e">
        <f>INDEX('03'!$Z$3:$Z$27,MATCH(D34,'03'!$D$3:$D$27,0))</f>
        <v>#N/A</v>
      </c>
      <c r="L34" s="77" t="e">
        <f>INDEX('04'!$Z$3:$Z$27,MATCH(D34,'04'!$D$3:$D$27,0))</f>
        <v>#N/A</v>
      </c>
    </row>
    <row r="35" spans="3:12" ht="15.75">
      <c r="C35" s="1">
        <f t="shared" si="1"/>
        <v>1</v>
      </c>
      <c r="D35" s="4" t="s">
        <v>74</v>
      </c>
      <c r="E35" s="4" t="s">
        <v>9</v>
      </c>
      <c r="F35" s="5">
        <f t="shared" si="0"/>
        <v>0</v>
      </c>
      <c r="H35" s="7">
        <f t="shared" si="2"/>
        <v>0</v>
      </c>
      <c r="I35" s="77">
        <f>INDEX('01'!$Z$3:$Z$27,MATCH(D35,'01'!$D$3:$D$27,0))</f>
        <v>0</v>
      </c>
      <c r="J35" s="77" t="e">
        <f>INDEX('02'!$Z$3:$Z$27,MATCH(D35,'02'!$D$3:$D$27,0))</f>
        <v>#N/A</v>
      </c>
      <c r="K35" s="77" t="e">
        <f>INDEX('03'!$Z$3:$Z$27,MATCH(D35,'03'!$D$3:$D$27,0))</f>
        <v>#N/A</v>
      </c>
      <c r="L35" s="77" t="e">
        <f>INDEX('04'!$Z$3:$Z$27,MATCH(D35,'04'!$D$3:$D$27,0))</f>
        <v>#N/A</v>
      </c>
    </row>
    <row r="36" spans="3:12" ht="15.75">
      <c r="C36" s="1">
        <f t="shared" si="1"/>
        <v>1</v>
      </c>
      <c r="D36" s="148" t="s">
        <v>93</v>
      </c>
      <c r="E36" s="4" t="s">
        <v>92</v>
      </c>
      <c r="F36" s="5">
        <f aca="true" t="shared" si="3" ref="F36:F67">SUM(H36:H36)</f>
        <v>0</v>
      </c>
      <c r="H36" s="7">
        <f t="shared" si="2"/>
        <v>0</v>
      </c>
      <c r="I36" s="77" t="e">
        <f>INDEX('01'!$Z$3:$Z$27,MATCH(D36,'01'!$D$3:$D$27,0))</f>
        <v>#N/A</v>
      </c>
      <c r="J36" s="77">
        <f>INDEX('02'!$Z$3:$Z$27,MATCH(D36,'02'!$D$3:$D$27,0))</f>
        <v>0</v>
      </c>
      <c r="K36" s="77" t="e">
        <f>INDEX('03'!$Z$3:$Z$27,MATCH(D36,'03'!$D$3:$D$27,0))</f>
        <v>#N/A</v>
      </c>
      <c r="L36" s="77" t="e">
        <f>INDEX('04'!$Z$3:$Z$27,MATCH(D36,'04'!$D$3:$D$27,0))</f>
        <v>#N/A</v>
      </c>
    </row>
    <row r="37" spans="3:12" ht="15.75">
      <c r="C37" s="1">
        <f t="shared" si="1"/>
        <v>1</v>
      </c>
      <c r="D37" s="4" t="s">
        <v>94</v>
      </c>
      <c r="E37" s="4" t="s">
        <v>92</v>
      </c>
      <c r="F37" s="5">
        <f t="shared" si="3"/>
        <v>0</v>
      </c>
      <c r="H37" s="7">
        <f t="shared" si="2"/>
        <v>0</v>
      </c>
      <c r="I37" s="77" t="e">
        <f>INDEX('01'!$Z$3:$Z$27,MATCH(D37,'01'!$D$3:$D$27,0))</f>
        <v>#N/A</v>
      </c>
      <c r="J37" s="77">
        <f>INDEX('02'!$Z$3:$Z$27,MATCH(D37,'02'!$D$3:$D$27,0))</f>
        <v>0</v>
      </c>
      <c r="K37" s="77" t="e">
        <f>INDEX('03'!$Z$3:$Z$27,MATCH(D37,'03'!$D$3:$D$27,0))</f>
        <v>#N/A</v>
      </c>
      <c r="L37" s="77" t="e">
        <f>INDEX('04'!$Z$3:$Z$27,MATCH(D37,'04'!$D$3:$D$27,0))</f>
        <v>#N/A</v>
      </c>
    </row>
    <row r="38" spans="3:12" ht="15.75">
      <c r="C38" s="1">
        <f t="shared" si="1"/>
        <v>1</v>
      </c>
      <c r="D38" s="4" t="s">
        <v>95</v>
      </c>
      <c r="E38" s="4" t="s">
        <v>92</v>
      </c>
      <c r="F38" s="5">
        <f t="shared" si="3"/>
        <v>0</v>
      </c>
      <c r="H38" s="7">
        <f t="shared" si="2"/>
        <v>0</v>
      </c>
      <c r="I38" s="77" t="e">
        <f>INDEX('01'!$Z$3:$Z$27,MATCH(D38,'01'!$D$3:$D$27,0))</f>
        <v>#N/A</v>
      </c>
      <c r="J38" s="77">
        <f>INDEX('02'!$Z$3:$Z$27,MATCH(D38,'02'!$D$3:$D$27,0))</f>
        <v>0</v>
      </c>
      <c r="K38" s="77" t="e">
        <f>INDEX('03'!$Z$3:$Z$27,MATCH(D38,'03'!$D$3:$D$27,0))</f>
        <v>#N/A</v>
      </c>
      <c r="L38" s="77" t="e">
        <f>INDEX('04'!$Z$3:$Z$27,MATCH(D38,'04'!$D$3:$D$27,0))</f>
        <v>#N/A</v>
      </c>
    </row>
    <row r="39" spans="3:12" ht="15.75">
      <c r="C39" s="1">
        <f t="shared" si="1"/>
        <v>1</v>
      </c>
      <c r="D39" s="4" t="s">
        <v>96</v>
      </c>
      <c r="E39" s="4" t="s">
        <v>92</v>
      </c>
      <c r="F39" s="5">
        <f t="shared" si="3"/>
        <v>0</v>
      </c>
      <c r="H39" s="7">
        <f t="shared" si="2"/>
        <v>0</v>
      </c>
      <c r="I39" s="77" t="e">
        <f>INDEX('01'!$Z$3:$Z$27,MATCH(D39,'01'!$D$3:$D$27,0))</f>
        <v>#N/A</v>
      </c>
      <c r="J39" s="77" t="e">
        <f>INDEX('02'!$Z$3:$Z$27,MATCH(D39,'02'!$D$3:$D$27,0))</f>
        <v>#N/A</v>
      </c>
      <c r="K39" s="77" t="e">
        <f>INDEX('03'!$Z$3:$Z$27,MATCH(D39,'03'!$D$3:$D$27,0))</f>
        <v>#N/A</v>
      </c>
      <c r="L39" s="77" t="e">
        <f>INDEX('04'!$Z$3:$Z$27,MATCH(D39,'04'!$D$3:$D$27,0))</f>
        <v>#N/A</v>
      </c>
    </row>
    <row r="40" spans="3:12" ht="15.75">
      <c r="C40" s="1">
        <f t="shared" si="1"/>
        <v>1</v>
      </c>
      <c r="D40" s="4" t="s">
        <v>97</v>
      </c>
      <c r="E40" s="4" t="s">
        <v>92</v>
      </c>
      <c r="F40" s="5">
        <f t="shared" si="3"/>
        <v>0</v>
      </c>
      <c r="H40" s="7">
        <f t="shared" si="2"/>
        <v>0</v>
      </c>
      <c r="I40" s="77" t="e">
        <f>INDEX('01'!$Z$3:$Z$27,MATCH(D40,'01'!$D$3:$D$27,0))</f>
        <v>#N/A</v>
      </c>
      <c r="J40" s="77">
        <f>INDEX('02'!$Z$3:$Z$27,MATCH(D40,'02'!$D$3:$D$27,0))</f>
        <v>0</v>
      </c>
      <c r="K40" s="77" t="e">
        <f>INDEX('03'!$Z$3:$Z$27,MATCH(D40,'03'!$D$3:$D$27,0))</f>
        <v>#N/A</v>
      </c>
      <c r="L40" s="77" t="e">
        <f>INDEX('04'!$Z$3:$Z$27,MATCH(D40,'04'!$D$3:$D$27,0))</f>
        <v>#N/A</v>
      </c>
    </row>
    <row r="41" spans="3:12" ht="15.75">
      <c r="C41" s="1">
        <f t="shared" si="1"/>
        <v>1</v>
      </c>
      <c r="D41" s="4" t="s">
        <v>98</v>
      </c>
      <c r="E41" s="4" t="s">
        <v>92</v>
      </c>
      <c r="F41" s="5">
        <f t="shared" si="3"/>
        <v>0</v>
      </c>
      <c r="H41" s="7">
        <f t="shared" si="2"/>
        <v>0</v>
      </c>
      <c r="I41" s="77" t="e">
        <f>INDEX('01'!$Z$3:$Z$27,MATCH(D41,'01'!$D$3:$D$27,0))</f>
        <v>#N/A</v>
      </c>
      <c r="J41" s="77" t="e">
        <f>INDEX('02'!$Z$3:$Z$27,MATCH(D41,'02'!$D$3:$D$27,0))</f>
        <v>#N/A</v>
      </c>
      <c r="K41" s="77" t="e">
        <f>INDEX('03'!$Z$3:$Z$27,MATCH(D41,'03'!$D$3:$D$27,0))</f>
        <v>#N/A</v>
      </c>
      <c r="L41" s="77" t="e">
        <f>INDEX('04'!$Z$3:$Z$27,MATCH(D41,'04'!$D$3:$D$27,0))</f>
        <v>#N/A</v>
      </c>
    </row>
    <row r="42" spans="3:12" ht="15.75">
      <c r="C42" s="1">
        <f t="shared" si="1"/>
        <v>1</v>
      </c>
      <c r="D42" s="4" t="s">
        <v>99</v>
      </c>
      <c r="E42" s="4" t="s">
        <v>92</v>
      </c>
      <c r="F42" s="5">
        <f t="shared" si="3"/>
        <v>0</v>
      </c>
      <c r="H42" s="7">
        <f t="shared" si="2"/>
        <v>0</v>
      </c>
      <c r="I42" s="77" t="e">
        <f>INDEX('01'!$Z$3:$Z$27,MATCH(D42,'01'!$D$3:$D$27,0))</f>
        <v>#N/A</v>
      </c>
      <c r="J42" s="77">
        <f>INDEX('02'!$Z$3:$Z$27,MATCH(D42,'02'!$D$3:$D$27,0))</f>
        <v>0</v>
      </c>
      <c r="K42" s="77" t="e">
        <f>INDEX('03'!$Z$3:$Z$27,MATCH(D42,'03'!$D$3:$D$27,0))</f>
        <v>#N/A</v>
      </c>
      <c r="L42" s="77" t="e">
        <f>INDEX('04'!$Z$3:$Z$27,MATCH(D42,'04'!$D$3:$D$27,0))</f>
        <v>#N/A</v>
      </c>
    </row>
    <row r="43" spans="3:12" ht="15.75">
      <c r="C43" s="1">
        <f t="shared" si="1"/>
        <v>1</v>
      </c>
      <c r="D43" s="4" t="s">
        <v>100</v>
      </c>
      <c r="E43" s="4" t="s">
        <v>92</v>
      </c>
      <c r="F43" s="5">
        <f t="shared" si="3"/>
        <v>0</v>
      </c>
      <c r="H43" s="7">
        <f t="shared" si="2"/>
        <v>0</v>
      </c>
      <c r="I43" s="77" t="e">
        <f>INDEX('01'!$Z$3:$Z$27,MATCH(D43,'01'!$D$3:$D$27,0))</f>
        <v>#N/A</v>
      </c>
      <c r="J43" s="77">
        <f>INDEX('02'!$Z$3:$Z$27,MATCH(D43,'02'!$D$3:$D$27,0))</f>
        <v>0</v>
      </c>
      <c r="K43" s="77" t="e">
        <f>INDEX('03'!$Z$3:$Z$27,MATCH(D43,'03'!$D$3:$D$27,0))</f>
        <v>#N/A</v>
      </c>
      <c r="L43" s="77" t="e">
        <f>INDEX('04'!$Z$3:$Z$27,MATCH(D43,'04'!$D$3:$D$27,0))</f>
        <v>#N/A</v>
      </c>
    </row>
    <row r="44" spans="3:12" ht="15.75">
      <c r="C44" s="1">
        <f t="shared" si="1"/>
        <v>1</v>
      </c>
      <c r="D44" s="4" t="s">
        <v>101</v>
      </c>
      <c r="E44" s="4" t="s">
        <v>92</v>
      </c>
      <c r="F44" s="5">
        <f t="shared" si="3"/>
        <v>0</v>
      </c>
      <c r="H44" s="7">
        <f t="shared" si="2"/>
        <v>0</v>
      </c>
      <c r="I44" s="77" t="e">
        <f>INDEX('01'!$Z$3:$Z$27,MATCH(D44,'01'!$D$3:$D$27,0))</f>
        <v>#N/A</v>
      </c>
      <c r="J44" s="77" t="e">
        <f>INDEX('02'!$Z$3:$Z$27,MATCH(D44,'02'!$D$3:$D$27,0))</f>
        <v>#N/A</v>
      </c>
      <c r="K44" s="77" t="e">
        <f>INDEX('03'!$Z$3:$Z$27,MATCH(D44,'03'!$D$3:$D$27,0))</f>
        <v>#N/A</v>
      </c>
      <c r="L44" s="77" t="e">
        <f>INDEX('04'!$Z$3:$Z$27,MATCH(D44,'04'!$D$3:$D$27,0))</f>
        <v>#N/A</v>
      </c>
    </row>
    <row r="45" spans="3:12" ht="15.75">
      <c r="C45" s="1">
        <f t="shared" si="1"/>
        <v>1</v>
      </c>
      <c r="D45" s="4" t="s">
        <v>102</v>
      </c>
      <c r="E45" s="4" t="s">
        <v>92</v>
      </c>
      <c r="F45" s="5">
        <f t="shared" si="3"/>
        <v>0</v>
      </c>
      <c r="H45" s="7">
        <f t="shared" si="2"/>
        <v>0</v>
      </c>
      <c r="I45" s="77" t="e">
        <f>INDEX('01'!$Z$3:$Z$27,MATCH(D45,'01'!$D$3:$D$27,0))</f>
        <v>#N/A</v>
      </c>
      <c r="J45" s="77" t="e">
        <f>INDEX('02'!$Z$3:$Z$27,MATCH(D45,'02'!$D$3:$D$27,0))</f>
        <v>#N/A</v>
      </c>
      <c r="K45" s="77" t="e">
        <f>INDEX('03'!$Z$3:$Z$27,MATCH(D45,'03'!$D$3:$D$27,0))</f>
        <v>#N/A</v>
      </c>
      <c r="L45" s="77" t="e">
        <f>INDEX('04'!$Z$3:$Z$27,MATCH(D45,'04'!$D$3:$D$27,0))</f>
        <v>#N/A</v>
      </c>
    </row>
    <row r="46" spans="3:12" ht="15.75">
      <c r="C46" s="1">
        <f t="shared" si="1"/>
        <v>1</v>
      </c>
      <c r="D46" s="4" t="s">
        <v>103</v>
      </c>
      <c r="E46" s="4" t="s">
        <v>92</v>
      </c>
      <c r="F46" s="5">
        <f t="shared" si="3"/>
        <v>0</v>
      </c>
      <c r="H46" s="7">
        <f t="shared" si="2"/>
        <v>0</v>
      </c>
      <c r="I46" s="77" t="e">
        <f>INDEX('01'!$Z$3:$Z$27,MATCH(D46,'01'!$D$3:$D$27,0))</f>
        <v>#N/A</v>
      </c>
      <c r="J46" s="77">
        <f>INDEX('02'!$Z$3:$Z$27,MATCH(D46,'02'!$D$3:$D$27,0))</f>
        <v>0</v>
      </c>
      <c r="K46" s="77" t="e">
        <f>INDEX('03'!$Z$3:$Z$27,MATCH(D46,'03'!$D$3:$D$27,0))</f>
        <v>#N/A</v>
      </c>
      <c r="L46" s="77" t="e">
        <f>INDEX('04'!$Z$3:$Z$27,MATCH(D46,'04'!$D$3:$D$27,0))</f>
        <v>#N/A</v>
      </c>
    </row>
    <row r="47" spans="3:12" ht="15.75">
      <c r="C47" s="1">
        <f>RANK(F47,$F$4:$F$237)</f>
        <v>1</v>
      </c>
      <c r="D47" s="4" t="s">
        <v>104</v>
      </c>
      <c r="E47" s="4" t="s">
        <v>81</v>
      </c>
      <c r="F47" s="5">
        <f t="shared" si="3"/>
        <v>0</v>
      </c>
      <c r="H47" s="7">
        <f t="shared" si="2"/>
        <v>0</v>
      </c>
      <c r="I47" s="77" t="e">
        <f>INDEX('01'!$Z$3:$Z$27,MATCH(D47,'01'!$D$3:$D$27,0))</f>
        <v>#N/A</v>
      </c>
      <c r="J47" s="77" t="e">
        <f>INDEX('02'!$Z$3:$Z$27,MATCH(D47,'02'!$D$3:$D$27,0))</f>
        <v>#N/A</v>
      </c>
      <c r="K47" s="77">
        <f>INDEX('03'!$Z$3:$Z$27,MATCH(D47,'03'!$D$3:$D$27,0))</f>
        <v>0</v>
      </c>
      <c r="L47" s="77" t="e">
        <f>INDEX('04'!$Z$3:$Z$27,MATCH(D47,'04'!$D$3:$D$27,0))</f>
        <v>#N/A</v>
      </c>
    </row>
    <row r="48" spans="3:12" ht="15.75">
      <c r="C48" s="1">
        <f>RANK(F48,$F$4:$F$237)</f>
        <v>1</v>
      </c>
      <c r="D48" s="4" t="s">
        <v>82</v>
      </c>
      <c r="E48" s="4" t="s">
        <v>81</v>
      </c>
      <c r="F48" s="5">
        <f t="shared" si="3"/>
        <v>0</v>
      </c>
      <c r="H48" s="7">
        <f t="shared" si="2"/>
        <v>0</v>
      </c>
      <c r="I48" s="77" t="e">
        <f>INDEX('01'!$Z$3:$Z$27,MATCH(D48,'01'!$D$3:$D$27,0))</f>
        <v>#N/A</v>
      </c>
      <c r="J48" s="77" t="e">
        <f>INDEX('02'!$Z$3:$Z$27,MATCH(D48,'02'!$D$3:$D$27,0))</f>
        <v>#N/A</v>
      </c>
      <c r="K48" s="77">
        <f>INDEX('03'!$Z$3:$Z$27,MATCH(D48,'03'!$D$3:$D$27,0))</f>
        <v>0</v>
      </c>
      <c r="L48" s="77" t="e">
        <f>INDEX('04'!$Z$3:$Z$27,MATCH(D48,'04'!$D$3:$D$27,0))</f>
        <v>#N/A</v>
      </c>
    </row>
    <row r="49" spans="3:12" ht="15.75">
      <c r="C49" s="1">
        <f t="shared" si="1"/>
        <v>1</v>
      </c>
      <c r="D49" s="4" t="s">
        <v>83</v>
      </c>
      <c r="E49" s="4" t="s">
        <v>81</v>
      </c>
      <c r="F49" s="5">
        <f t="shared" si="3"/>
        <v>0</v>
      </c>
      <c r="H49" s="7">
        <f t="shared" si="2"/>
        <v>0</v>
      </c>
      <c r="I49" s="77" t="e">
        <f>INDEX('01'!$Z$3:$Z$27,MATCH(D49,'01'!$D$3:$D$27,0))</f>
        <v>#N/A</v>
      </c>
      <c r="J49" s="77" t="e">
        <f>INDEX('02'!$Z$3:$Z$27,MATCH(D49,'02'!$D$3:$D$27,0))</f>
        <v>#N/A</v>
      </c>
      <c r="K49" s="77">
        <f>INDEX('03'!$Z$3:$Z$27,MATCH(D49,'03'!$D$3:$D$27,0))</f>
        <v>0</v>
      </c>
      <c r="L49" s="77" t="e">
        <f>INDEX('04'!$Z$3:$Z$27,MATCH(D49,'04'!$D$3:$D$27,0))</f>
        <v>#N/A</v>
      </c>
    </row>
    <row r="50" spans="3:12" ht="15.75">
      <c r="C50" s="1">
        <f t="shared" si="1"/>
        <v>1</v>
      </c>
      <c r="D50" s="4" t="s">
        <v>84</v>
      </c>
      <c r="E50" s="4" t="s">
        <v>81</v>
      </c>
      <c r="F50" s="5">
        <f t="shared" si="3"/>
        <v>0</v>
      </c>
      <c r="H50" s="7">
        <f t="shared" si="2"/>
        <v>0</v>
      </c>
      <c r="I50" s="77" t="e">
        <f>INDEX('01'!$Z$3:$Z$27,MATCH(D50,'01'!$D$3:$D$27,0))</f>
        <v>#N/A</v>
      </c>
      <c r="J50" s="77" t="e">
        <f>INDEX('02'!$Z$3:$Z$27,MATCH(D50,'02'!$D$3:$D$27,0))</f>
        <v>#N/A</v>
      </c>
      <c r="K50" s="77">
        <f>INDEX('03'!$Z$3:$Z$27,MATCH(D50,'03'!$D$3:$D$27,0))</f>
        <v>0</v>
      </c>
      <c r="L50" s="77" t="e">
        <f>INDEX('04'!$Z$3:$Z$27,MATCH(D50,'04'!$D$3:$D$27,0))</f>
        <v>#N/A</v>
      </c>
    </row>
    <row r="51" spans="3:12" ht="15.75">
      <c r="C51" s="1">
        <f t="shared" si="1"/>
        <v>1</v>
      </c>
      <c r="D51" s="4" t="s">
        <v>85</v>
      </c>
      <c r="E51" s="4" t="s">
        <v>81</v>
      </c>
      <c r="F51" s="5">
        <f t="shared" si="3"/>
        <v>0</v>
      </c>
      <c r="H51" s="7">
        <f t="shared" si="2"/>
        <v>0</v>
      </c>
      <c r="I51" s="77" t="e">
        <f>INDEX('01'!$Z$3:$Z$27,MATCH(D51,'01'!$D$3:$D$27,0))</f>
        <v>#N/A</v>
      </c>
      <c r="J51" s="77" t="e">
        <f>INDEX('02'!$Z$3:$Z$27,MATCH(D51,'02'!$D$3:$D$27,0))</f>
        <v>#N/A</v>
      </c>
      <c r="K51" s="77" t="e">
        <f>INDEX('03'!$Z$3:$Z$27,MATCH(D51,'03'!$D$3:$D$27,0))</f>
        <v>#N/A</v>
      </c>
      <c r="L51" s="77" t="e">
        <f>INDEX('04'!$Z$3:$Z$27,MATCH(D51,'04'!$D$3:$D$27,0))</f>
        <v>#N/A</v>
      </c>
    </row>
    <row r="52" spans="3:12" ht="15.75">
      <c r="C52" s="1">
        <f t="shared" si="1"/>
        <v>1</v>
      </c>
      <c r="D52" s="4" t="s">
        <v>86</v>
      </c>
      <c r="E52" s="4" t="s">
        <v>81</v>
      </c>
      <c r="F52" s="5">
        <f t="shared" si="3"/>
        <v>0</v>
      </c>
      <c r="H52" s="7">
        <f t="shared" si="2"/>
        <v>0</v>
      </c>
      <c r="I52" s="77" t="e">
        <f>INDEX('01'!$Z$3:$Z$27,MATCH(D52,'01'!$D$3:$D$27,0))</f>
        <v>#N/A</v>
      </c>
      <c r="J52" s="77" t="e">
        <f>INDEX('02'!$Z$3:$Z$27,MATCH(D52,'02'!$D$3:$D$27,0))</f>
        <v>#N/A</v>
      </c>
      <c r="K52" s="77">
        <f>INDEX('03'!$Z$3:$Z$27,MATCH(D52,'03'!$D$3:$D$27,0))</f>
        <v>0</v>
      </c>
      <c r="L52" s="77" t="e">
        <f>INDEX('04'!$Z$3:$Z$27,MATCH(D52,'04'!$D$3:$D$27,0))</f>
        <v>#N/A</v>
      </c>
    </row>
    <row r="53" spans="3:12" ht="15.75">
      <c r="C53" s="1">
        <f t="shared" si="1"/>
        <v>1</v>
      </c>
      <c r="D53" s="42" t="s">
        <v>87</v>
      </c>
      <c r="E53" s="4" t="s">
        <v>81</v>
      </c>
      <c r="F53" s="5">
        <f t="shared" si="3"/>
        <v>0</v>
      </c>
      <c r="H53" s="7">
        <f t="shared" si="2"/>
        <v>0</v>
      </c>
      <c r="I53" s="77" t="e">
        <f>INDEX('01'!$Z$3:$Z$27,MATCH(D53,'01'!$D$3:$D$27,0))</f>
        <v>#N/A</v>
      </c>
      <c r="J53" s="77" t="e">
        <f>INDEX('02'!$Z$3:$Z$27,MATCH(D53,'02'!$D$3:$D$27,0))</f>
        <v>#N/A</v>
      </c>
      <c r="K53" s="77" t="e">
        <f>INDEX('03'!$Z$3:$Z$27,MATCH(D53,'03'!$D$3:$D$27,0))</f>
        <v>#N/A</v>
      </c>
      <c r="L53" s="77" t="e">
        <f>INDEX('04'!$Z$3:$Z$27,MATCH(D53,'04'!$D$3:$D$27,0))</f>
        <v>#N/A</v>
      </c>
    </row>
    <row r="54" spans="3:12" ht="15.75">
      <c r="C54" s="1">
        <f t="shared" si="1"/>
        <v>1</v>
      </c>
      <c r="D54" s="4" t="s">
        <v>88</v>
      </c>
      <c r="E54" s="4" t="s">
        <v>81</v>
      </c>
      <c r="F54" s="5">
        <f t="shared" si="3"/>
        <v>0</v>
      </c>
      <c r="H54" s="7">
        <f t="shared" si="2"/>
        <v>0</v>
      </c>
      <c r="I54" s="77" t="e">
        <f>INDEX('01'!$Z$3:$Z$27,MATCH(D54,'01'!$D$3:$D$27,0))</f>
        <v>#N/A</v>
      </c>
      <c r="J54" s="77" t="e">
        <f>INDEX('02'!$Z$3:$Z$27,MATCH(D54,'02'!$D$3:$D$27,0))</f>
        <v>#N/A</v>
      </c>
      <c r="K54" s="77">
        <f>INDEX('03'!$Z$3:$Z$27,MATCH(D54,'03'!$D$3:$D$27,0))</f>
        <v>0</v>
      </c>
      <c r="L54" s="77" t="e">
        <f>INDEX('04'!$Z$3:$Z$27,MATCH(D54,'04'!$D$3:$D$27,0))</f>
        <v>#N/A</v>
      </c>
    </row>
    <row r="55" spans="3:12" ht="15.75">
      <c r="C55" s="1">
        <f t="shared" si="1"/>
        <v>1</v>
      </c>
      <c r="D55" s="4" t="s">
        <v>89</v>
      </c>
      <c r="E55" s="4" t="s">
        <v>81</v>
      </c>
      <c r="F55" s="5">
        <f t="shared" si="3"/>
        <v>0</v>
      </c>
      <c r="H55" s="7">
        <f t="shared" si="2"/>
        <v>0</v>
      </c>
      <c r="I55" s="77" t="e">
        <f>INDEX('01'!$Z$3:$Z$27,MATCH(D55,'01'!$D$3:$D$27,0))</f>
        <v>#N/A</v>
      </c>
      <c r="J55" s="77" t="e">
        <f>INDEX('02'!$Z$3:$Z$27,MATCH(D55,'02'!$D$3:$D$27,0))</f>
        <v>#N/A</v>
      </c>
      <c r="K55" s="77">
        <f>INDEX('03'!$Z$3:$Z$27,MATCH(D55,'03'!$D$3:$D$27,0))</f>
        <v>0</v>
      </c>
      <c r="L55" s="77" t="e">
        <f>INDEX('04'!$Z$3:$Z$27,MATCH(D55,'04'!$D$3:$D$27,0))</f>
        <v>#N/A</v>
      </c>
    </row>
    <row r="56" spans="3:12" ht="15.75">
      <c r="C56" s="1">
        <f t="shared" si="1"/>
        <v>1</v>
      </c>
      <c r="D56" s="4" t="s">
        <v>90</v>
      </c>
      <c r="E56" s="4" t="s">
        <v>81</v>
      </c>
      <c r="F56" s="5">
        <f t="shared" si="3"/>
        <v>0</v>
      </c>
      <c r="H56" s="7">
        <f t="shared" si="2"/>
        <v>0</v>
      </c>
      <c r="I56" s="77" t="e">
        <f>INDEX('01'!$Z$3:$Z$27,MATCH(D56,'01'!$D$3:$D$27,0))</f>
        <v>#N/A</v>
      </c>
      <c r="J56" s="77" t="e">
        <f>INDEX('02'!$Z$3:$Z$27,MATCH(D56,'02'!$D$3:$D$27,0))</f>
        <v>#N/A</v>
      </c>
      <c r="K56" s="77">
        <f>INDEX('03'!$Z$3:$Z$27,MATCH(D56,'03'!$D$3:$D$27,0))</f>
        <v>0</v>
      </c>
      <c r="L56" s="77" t="e">
        <f>INDEX('04'!$Z$3:$Z$27,MATCH(D56,'04'!$D$3:$D$27,0))</f>
        <v>#N/A</v>
      </c>
    </row>
    <row r="57" spans="3:12" ht="15.75">
      <c r="C57" s="1">
        <f t="shared" si="1"/>
        <v>1</v>
      </c>
      <c r="D57" s="4" t="s">
        <v>91</v>
      </c>
      <c r="E57" s="4" t="s">
        <v>81</v>
      </c>
      <c r="F57" s="5">
        <f t="shared" si="3"/>
        <v>0</v>
      </c>
      <c r="H57" s="7">
        <f t="shared" si="2"/>
        <v>0</v>
      </c>
      <c r="I57" s="77" t="e">
        <f>INDEX('01'!$Z$3:$Z$27,MATCH(D57,'01'!$D$3:$D$27,0))</f>
        <v>#N/A</v>
      </c>
      <c r="J57" s="77" t="e">
        <f>INDEX('02'!$Z$3:$Z$27,MATCH(D57,'02'!$D$3:$D$27,0))</f>
        <v>#N/A</v>
      </c>
      <c r="K57" s="77">
        <f>INDEX('03'!$Z$3:$Z$27,MATCH(D57,'03'!$D$3:$D$27,0))</f>
        <v>0</v>
      </c>
      <c r="L57" s="77" t="e">
        <f>INDEX('04'!$Z$3:$Z$27,MATCH(D57,'04'!$D$3:$D$27,0))</f>
        <v>#N/A</v>
      </c>
    </row>
    <row r="58" spans="3:12" ht="15.75">
      <c r="C58" s="1">
        <f t="shared" si="1"/>
        <v>1</v>
      </c>
      <c r="D58" s="4" t="s">
        <v>14</v>
      </c>
      <c r="E58" s="4" t="s">
        <v>19</v>
      </c>
      <c r="F58" s="5">
        <f t="shared" si="3"/>
        <v>0</v>
      </c>
      <c r="H58" s="7">
        <f t="shared" si="2"/>
        <v>0</v>
      </c>
      <c r="I58" s="77" t="e">
        <f>INDEX('01'!$Z$3:$Z$27,MATCH(D58,'01'!$D$3:$D$27,0))</f>
        <v>#N/A</v>
      </c>
      <c r="J58" s="77" t="e">
        <f>INDEX('02'!$Z$3:$Z$27,MATCH(D58,'02'!$D$3:$D$27,0))</f>
        <v>#N/A</v>
      </c>
      <c r="K58" s="77">
        <f>INDEX('03'!$Z$3:$Z$27,MATCH(D58,'03'!$D$3:$D$27,0))</f>
        <v>0</v>
      </c>
      <c r="L58" s="77" t="e">
        <f>INDEX('04'!$Z$3:$Z$27,MATCH(D58,'04'!$D$3:$D$27,0))</f>
        <v>#N/A</v>
      </c>
    </row>
    <row r="59" spans="3:12" ht="15.75">
      <c r="C59" s="1">
        <f t="shared" si="1"/>
        <v>1</v>
      </c>
      <c r="D59" s="4" t="s">
        <v>10</v>
      </c>
      <c r="E59" s="4" t="s">
        <v>19</v>
      </c>
      <c r="F59" s="5">
        <f t="shared" si="3"/>
        <v>0</v>
      </c>
      <c r="H59" s="7">
        <f t="shared" si="2"/>
        <v>0</v>
      </c>
      <c r="I59" s="77" t="e">
        <f>INDEX('01'!$Z$3:$Z$27,MATCH(D59,'01'!$D$3:$D$27,0))</f>
        <v>#N/A</v>
      </c>
      <c r="J59" s="77" t="e">
        <f>INDEX('02'!$Z$3:$Z$27,MATCH(D59,'02'!$D$3:$D$27,0))</f>
        <v>#N/A</v>
      </c>
      <c r="K59" s="77" t="e">
        <f>INDEX('03'!$Z$3:$Z$27,MATCH(D59,'03'!$D$3:$D$27,0))</f>
        <v>#N/A</v>
      </c>
      <c r="L59" s="77" t="e">
        <f>INDEX('04'!$Z$3:$Z$27,MATCH(D59,'04'!$D$3:$D$27,0))</f>
        <v>#N/A</v>
      </c>
    </row>
    <row r="60" spans="3:12" ht="15.75">
      <c r="C60" s="1">
        <f t="shared" si="1"/>
        <v>1</v>
      </c>
      <c r="D60" s="4" t="s">
        <v>35</v>
      </c>
      <c r="E60" s="4" t="s">
        <v>19</v>
      </c>
      <c r="F60" s="5">
        <f t="shared" si="3"/>
        <v>0</v>
      </c>
      <c r="H60" s="7">
        <f t="shared" si="2"/>
        <v>0</v>
      </c>
      <c r="I60" s="77" t="e">
        <f>INDEX('01'!$Z$3:$Z$27,MATCH(D60,'01'!$D$3:$D$27,0))</f>
        <v>#N/A</v>
      </c>
      <c r="J60" s="77" t="e">
        <f>INDEX('02'!$Z$3:$Z$27,MATCH(D60,'02'!$D$3:$D$27,0))</f>
        <v>#N/A</v>
      </c>
      <c r="K60" s="77">
        <f>INDEX('03'!$Z$3:$Z$27,MATCH(D60,'03'!$D$3:$D$27,0))</f>
        <v>0</v>
      </c>
      <c r="L60" s="77" t="e">
        <f>INDEX('04'!$Z$3:$Z$27,MATCH(D60,'04'!$D$3:$D$27,0))</f>
        <v>#N/A</v>
      </c>
    </row>
    <row r="61" spans="3:12" ht="15.75">
      <c r="C61" s="1">
        <f t="shared" si="1"/>
        <v>1</v>
      </c>
      <c r="D61" s="4" t="s">
        <v>79</v>
      </c>
      <c r="E61" s="4" t="s">
        <v>19</v>
      </c>
      <c r="F61" s="5">
        <f t="shared" si="3"/>
        <v>0</v>
      </c>
      <c r="H61" s="7">
        <f t="shared" si="2"/>
        <v>0</v>
      </c>
      <c r="I61" s="77" t="e">
        <f>INDEX('01'!$Z$3:$Z$27,MATCH(D61,'01'!$D$3:$D$27,0))</f>
        <v>#N/A</v>
      </c>
      <c r="J61" s="77" t="e">
        <f>INDEX('02'!$Z$3:$Z$27,MATCH(D61,'02'!$D$3:$D$27,0))</f>
        <v>#N/A</v>
      </c>
      <c r="K61" s="77">
        <f>INDEX('03'!$Z$3:$Z$27,MATCH(D61,'03'!$D$3:$D$27,0))</f>
        <v>0</v>
      </c>
      <c r="L61" s="77" t="e">
        <f>INDEX('04'!$Z$3:$Z$27,MATCH(D61,'04'!$D$3:$D$27,0))</f>
        <v>#N/A</v>
      </c>
    </row>
    <row r="62" spans="3:12" ht="15.75">
      <c r="C62" s="1">
        <f t="shared" si="1"/>
        <v>1</v>
      </c>
      <c r="D62" s="4" t="s">
        <v>34</v>
      </c>
      <c r="E62" s="4" t="s">
        <v>19</v>
      </c>
      <c r="F62" s="5">
        <f t="shared" si="3"/>
        <v>0</v>
      </c>
      <c r="H62" s="7">
        <f t="shared" si="2"/>
        <v>0</v>
      </c>
      <c r="I62" s="77" t="e">
        <f>INDEX('01'!$Z$3:$Z$27,MATCH(D62,'01'!$D$3:$D$27,0))</f>
        <v>#N/A</v>
      </c>
      <c r="J62" s="77" t="e">
        <f>INDEX('02'!$Z$3:$Z$27,MATCH(D62,'02'!$D$3:$D$27,0))</f>
        <v>#N/A</v>
      </c>
      <c r="K62" s="77">
        <f>INDEX('03'!$Z$3:$Z$27,MATCH(D62,'03'!$D$3:$D$27,0))</f>
        <v>0</v>
      </c>
      <c r="L62" s="77" t="e">
        <f>INDEX('04'!$Z$3:$Z$27,MATCH(D62,'04'!$D$3:$D$27,0))</f>
        <v>#N/A</v>
      </c>
    </row>
    <row r="63" spans="3:12" ht="15.75">
      <c r="C63" s="1">
        <f t="shared" si="1"/>
        <v>1</v>
      </c>
      <c r="D63" s="4" t="s">
        <v>12</v>
      </c>
      <c r="E63" s="4" t="s">
        <v>19</v>
      </c>
      <c r="F63" s="5">
        <f t="shared" si="3"/>
        <v>0</v>
      </c>
      <c r="H63" s="7">
        <f t="shared" si="2"/>
        <v>0</v>
      </c>
      <c r="I63" s="77" t="e">
        <f>INDEX('01'!$Z$3:$Z$27,MATCH(D63,'01'!$D$3:$D$27,0))</f>
        <v>#N/A</v>
      </c>
      <c r="J63" s="77" t="e">
        <f>INDEX('02'!$Z$3:$Z$27,MATCH(D63,'02'!$D$3:$D$27,0))</f>
        <v>#N/A</v>
      </c>
      <c r="K63" s="77">
        <f>INDEX('03'!$Z$3:$Z$27,MATCH(D63,'03'!$D$3:$D$27,0))</f>
        <v>0</v>
      </c>
      <c r="L63" s="77" t="e">
        <f>INDEX('04'!$Z$3:$Z$27,MATCH(D63,'04'!$D$3:$D$27,0))</f>
        <v>#N/A</v>
      </c>
    </row>
    <row r="64" spans="3:12" ht="15.75">
      <c r="C64" s="1">
        <f t="shared" si="1"/>
        <v>1</v>
      </c>
      <c r="D64" s="4" t="s">
        <v>33</v>
      </c>
      <c r="E64" s="4" t="s">
        <v>19</v>
      </c>
      <c r="F64" s="5">
        <f t="shared" si="3"/>
        <v>0</v>
      </c>
      <c r="H64" s="7">
        <f t="shared" si="2"/>
        <v>0</v>
      </c>
      <c r="I64" s="77" t="e">
        <f>INDEX('01'!$Z$3:$Z$27,MATCH(D64,'01'!$D$3:$D$27,0))</f>
        <v>#N/A</v>
      </c>
      <c r="J64" s="77" t="e">
        <f>INDEX('02'!$Z$3:$Z$27,MATCH(D64,'02'!$D$3:$D$27,0))</f>
        <v>#N/A</v>
      </c>
      <c r="K64" s="77">
        <f>INDEX('03'!$Z$3:$Z$27,MATCH(D64,'03'!$D$3:$D$27,0))</f>
        <v>0</v>
      </c>
      <c r="L64" s="77" t="e">
        <f>INDEX('04'!$Z$3:$Z$27,MATCH(D64,'04'!$D$3:$D$27,0))</f>
        <v>#N/A</v>
      </c>
    </row>
    <row r="65" spans="3:12" ht="15.75">
      <c r="C65" s="1">
        <f t="shared" si="1"/>
        <v>1</v>
      </c>
      <c r="D65" s="4" t="s">
        <v>18</v>
      </c>
      <c r="E65" s="4" t="s">
        <v>19</v>
      </c>
      <c r="F65" s="5">
        <f t="shared" si="3"/>
        <v>0</v>
      </c>
      <c r="H65" s="7">
        <f t="shared" si="2"/>
        <v>0</v>
      </c>
      <c r="I65" s="77" t="e">
        <f>INDEX('01'!$Z$3:$Z$27,MATCH(D65,'01'!$D$3:$D$27,0))</f>
        <v>#N/A</v>
      </c>
      <c r="J65" s="77" t="e">
        <f>INDEX('02'!$Z$3:$Z$27,MATCH(D65,'02'!$D$3:$D$27,0))</f>
        <v>#N/A</v>
      </c>
      <c r="K65" s="77">
        <f>INDEX('03'!$Z$3:$Z$27,MATCH(D65,'03'!$D$3:$D$27,0))</f>
        <v>0</v>
      </c>
      <c r="L65" s="77" t="e">
        <f>INDEX('04'!$Z$3:$Z$27,MATCH(D65,'04'!$D$3:$D$27,0))</f>
        <v>#N/A</v>
      </c>
    </row>
    <row r="66" spans="3:12" ht="15.75">
      <c r="C66" s="1">
        <f t="shared" si="1"/>
        <v>1</v>
      </c>
      <c r="D66" s="4" t="s">
        <v>13</v>
      </c>
      <c r="E66" s="4" t="s">
        <v>19</v>
      </c>
      <c r="F66" s="5">
        <f t="shared" si="3"/>
        <v>0</v>
      </c>
      <c r="H66" s="7">
        <f t="shared" si="2"/>
        <v>0</v>
      </c>
      <c r="I66" s="77" t="e">
        <f>INDEX('01'!$Z$3:$Z$27,MATCH(D66,'01'!$D$3:$D$27,0))</f>
        <v>#N/A</v>
      </c>
      <c r="J66" s="77" t="e">
        <f>INDEX('02'!$Z$3:$Z$27,MATCH(D66,'02'!$D$3:$D$27,0))</f>
        <v>#N/A</v>
      </c>
      <c r="K66" s="77">
        <f>INDEX('03'!$Z$3:$Z$27,MATCH(D66,'03'!$D$3:$D$27,0))</f>
        <v>0</v>
      </c>
      <c r="L66" s="77" t="e">
        <f>INDEX('04'!$Z$3:$Z$27,MATCH(D66,'04'!$D$3:$D$27,0))</f>
        <v>#N/A</v>
      </c>
    </row>
    <row r="67" spans="3:12" ht="15.75">
      <c r="C67" s="1">
        <f t="shared" si="1"/>
        <v>1</v>
      </c>
      <c r="D67" s="4" t="s">
        <v>11</v>
      </c>
      <c r="E67" s="4" t="s">
        <v>19</v>
      </c>
      <c r="F67" s="5">
        <f t="shared" si="3"/>
        <v>0</v>
      </c>
      <c r="H67" s="7">
        <f t="shared" si="2"/>
        <v>0</v>
      </c>
      <c r="I67" s="77" t="e">
        <f>INDEX('01'!$Z$3:$Z$27,MATCH(D67,'01'!$D$3:$D$27,0))</f>
        <v>#N/A</v>
      </c>
      <c r="J67" s="77" t="e">
        <f>INDEX('02'!$Z$3:$Z$27,MATCH(D67,'02'!$D$3:$D$27,0))</f>
        <v>#N/A</v>
      </c>
      <c r="K67" s="77" t="e">
        <f>INDEX('03'!$Z$3:$Z$27,MATCH(D67,'03'!$D$3:$D$27,0))</f>
        <v>#N/A</v>
      </c>
      <c r="L67" s="77" t="e">
        <f>INDEX('04'!$Z$3:$Z$27,MATCH(D67,'04'!$D$3:$D$27,0))</f>
        <v>#N/A</v>
      </c>
    </row>
    <row r="68" spans="3:12" ht="15.75">
      <c r="C68" s="1">
        <f t="shared" si="1"/>
        <v>1</v>
      </c>
      <c r="D68" s="4" t="s">
        <v>80</v>
      </c>
      <c r="E68" s="4" t="s">
        <v>19</v>
      </c>
      <c r="F68" s="5">
        <f aca="true" t="shared" si="4" ref="F68:F95">SUM(H68:H68)</f>
        <v>0</v>
      </c>
      <c r="H68" s="7">
        <f t="shared" si="2"/>
        <v>0</v>
      </c>
      <c r="I68" s="77" t="e">
        <f>INDEX('01'!$Z$3:$Z$27,MATCH(D68,'01'!$D$3:$D$27,0))</f>
        <v>#N/A</v>
      </c>
      <c r="J68" s="77" t="e">
        <f>INDEX('02'!$Z$3:$Z$27,MATCH(D68,'02'!$D$3:$D$27,0))</f>
        <v>#N/A</v>
      </c>
      <c r="K68" s="77">
        <f>INDEX('03'!$Z$3:$Z$27,MATCH(D68,'03'!$D$3:$D$27,0))</f>
        <v>0</v>
      </c>
      <c r="L68" s="77" t="e">
        <f>INDEX('04'!$Z$3:$Z$27,MATCH(D68,'04'!$D$3:$D$27,0))</f>
        <v>#N/A</v>
      </c>
    </row>
    <row r="69" spans="3:12" ht="15.75">
      <c r="C69" s="1">
        <f aca="true" t="shared" si="5" ref="C69:C132">RANK(F69,$F$4:$F$237)</f>
        <v>1</v>
      </c>
      <c r="F69" s="5">
        <f t="shared" si="4"/>
        <v>0</v>
      </c>
      <c r="H69" s="7">
        <f t="shared" si="2"/>
        <v>0</v>
      </c>
      <c r="I69" s="77" t="e">
        <f>INDEX('01'!$Z$3:$Z$27,MATCH(D69,'01'!$D$3:$D$27,0))</f>
        <v>#N/A</v>
      </c>
      <c r="J69" s="77" t="e">
        <f>INDEX('02'!$Z$3:$Z$27,MATCH(D69,'02'!$D$3:$D$27,0))</f>
        <v>#N/A</v>
      </c>
      <c r="K69" s="77" t="e">
        <f>INDEX('03'!$Z$3:$Z$27,MATCH(D69,'03'!$D$3:$D$27,0))</f>
        <v>#N/A</v>
      </c>
      <c r="L69" s="77" t="e">
        <f>INDEX('04'!$Z$3:$Z$27,MATCH(D69,'04'!$D$3:$D$27,0))</f>
        <v>#N/A</v>
      </c>
    </row>
    <row r="70" spans="3:12" ht="15.75">
      <c r="C70" s="1">
        <f t="shared" si="5"/>
        <v>1</v>
      </c>
      <c r="F70" s="5">
        <f t="shared" si="4"/>
        <v>0</v>
      </c>
      <c r="H70" s="7">
        <f aca="true" t="shared" si="6" ref="H70:H133">SUMIF(I70:L70,"&gt;0",I70:L70)</f>
        <v>0</v>
      </c>
      <c r="I70" s="77" t="e">
        <f>INDEX('01'!$Z$3:$Z$27,MATCH(D70,'01'!$D$3:$D$27,0))</f>
        <v>#N/A</v>
      </c>
      <c r="J70" s="77" t="e">
        <f>INDEX('02'!$Z$3:$Z$27,MATCH(D70,'02'!$D$3:$D$27,0))</f>
        <v>#N/A</v>
      </c>
      <c r="K70" s="77" t="e">
        <f>INDEX('03'!$Z$3:$Z$27,MATCH(D70,'03'!$D$3:$D$27,0))</f>
        <v>#N/A</v>
      </c>
      <c r="L70" s="77" t="e">
        <f>INDEX('04'!$Z$3:$Z$27,MATCH(D70,'04'!$D$3:$D$27,0))</f>
        <v>#N/A</v>
      </c>
    </row>
    <row r="71" spans="3:12" ht="15.75">
      <c r="C71" s="1">
        <f t="shared" si="5"/>
        <v>1</v>
      </c>
      <c r="F71" s="5">
        <f t="shared" si="4"/>
        <v>0</v>
      </c>
      <c r="H71" s="7">
        <f t="shared" si="6"/>
        <v>0</v>
      </c>
      <c r="I71" s="77" t="e">
        <f>INDEX('01'!$Z$3:$Z$27,MATCH(D71,'01'!$D$3:$D$27,0))</f>
        <v>#N/A</v>
      </c>
      <c r="J71" s="77" t="e">
        <f>INDEX('02'!$Z$3:$Z$27,MATCH(D71,'02'!$D$3:$D$27,0))</f>
        <v>#N/A</v>
      </c>
      <c r="K71" s="77" t="e">
        <f>INDEX('03'!$Z$3:$Z$27,MATCH(D71,'03'!$D$3:$D$27,0))</f>
        <v>#N/A</v>
      </c>
      <c r="L71" s="77" t="e">
        <f>INDEX('04'!$Z$3:$Z$27,MATCH(D71,'04'!$D$3:$D$27,0))</f>
        <v>#N/A</v>
      </c>
    </row>
    <row r="72" spans="3:12" ht="15.75">
      <c r="C72" s="1">
        <f t="shared" si="5"/>
        <v>1</v>
      </c>
      <c r="F72" s="5">
        <f t="shared" si="4"/>
        <v>0</v>
      </c>
      <c r="H72" s="7">
        <f t="shared" si="6"/>
        <v>0</v>
      </c>
      <c r="I72" s="77" t="e">
        <f>INDEX('01'!$Z$3:$Z$27,MATCH(D72,'01'!$D$3:$D$27,0))</f>
        <v>#N/A</v>
      </c>
      <c r="J72" s="77" t="e">
        <f>INDEX('02'!$Z$3:$Z$27,MATCH(D72,'02'!$D$3:$D$27,0))</f>
        <v>#N/A</v>
      </c>
      <c r="K72" s="77" t="e">
        <f>INDEX('03'!$Z$3:$Z$27,MATCH(D72,'03'!$D$3:$D$27,0))</f>
        <v>#N/A</v>
      </c>
      <c r="L72" s="77" t="e">
        <f>INDEX('04'!$Z$3:$Z$27,MATCH(D72,'04'!$D$3:$D$27,0))</f>
        <v>#N/A</v>
      </c>
    </row>
    <row r="73" spans="3:12" ht="15.75">
      <c r="C73" s="1">
        <f t="shared" si="5"/>
        <v>1</v>
      </c>
      <c r="F73" s="5">
        <f t="shared" si="4"/>
        <v>0</v>
      </c>
      <c r="H73" s="7">
        <f t="shared" si="6"/>
        <v>0</v>
      </c>
      <c r="I73" s="77" t="e">
        <f>INDEX('01'!$Z$3:$Z$27,MATCH(D73,'01'!$D$3:$D$27,0))</f>
        <v>#N/A</v>
      </c>
      <c r="J73" s="77" t="e">
        <f>INDEX('02'!$Z$3:$Z$27,MATCH(D73,'02'!$D$3:$D$27,0))</f>
        <v>#N/A</v>
      </c>
      <c r="K73" s="77" t="e">
        <f>INDEX('03'!$Z$3:$Z$27,MATCH(D73,'03'!$D$3:$D$27,0))</f>
        <v>#N/A</v>
      </c>
      <c r="L73" s="77" t="e">
        <f>INDEX('04'!$Z$3:$Z$27,MATCH(D73,'04'!$D$3:$D$27,0))</f>
        <v>#N/A</v>
      </c>
    </row>
    <row r="74" spans="3:12" ht="15.75">
      <c r="C74" s="1">
        <f t="shared" si="5"/>
        <v>1</v>
      </c>
      <c r="F74" s="5">
        <f t="shared" si="4"/>
        <v>0</v>
      </c>
      <c r="H74" s="7">
        <f t="shared" si="6"/>
        <v>0</v>
      </c>
      <c r="I74" s="77" t="e">
        <f>INDEX('01'!$Z$3:$Z$27,MATCH(D74,'01'!$D$3:$D$27,0))</f>
        <v>#N/A</v>
      </c>
      <c r="J74" s="77" t="e">
        <f>INDEX('02'!$Z$3:$Z$27,MATCH(D74,'02'!$D$3:$D$27,0))</f>
        <v>#N/A</v>
      </c>
      <c r="K74" s="77" t="e">
        <f>INDEX('03'!$Z$3:$Z$27,MATCH(D74,'03'!$D$3:$D$27,0))</f>
        <v>#N/A</v>
      </c>
      <c r="L74" s="77" t="e">
        <f>INDEX('04'!$Z$3:$Z$27,MATCH(D74,'04'!$D$3:$D$27,0))</f>
        <v>#N/A</v>
      </c>
    </row>
    <row r="75" spans="3:12" ht="15.75">
      <c r="C75" s="1">
        <f t="shared" si="5"/>
        <v>1</v>
      </c>
      <c r="F75" s="5">
        <f t="shared" si="4"/>
        <v>0</v>
      </c>
      <c r="H75" s="7">
        <f t="shared" si="6"/>
        <v>0</v>
      </c>
      <c r="I75" s="77" t="e">
        <f>INDEX('01'!$Z$3:$Z$27,MATCH(D75,'01'!$D$3:$D$27,0))</f>
        <v>#N/A</v>
      </c>
      <c r="J75" s="77" t="e">
        <f>INDEX('02'!$Z$3:$Z$27,MATCH(D75,'02'!$D$3:$D$27,0))</f>
        <v>#N/A</v>
      </c>
      <c r="K75" s="77" t="e">
        <f>INDEX('03'!$Z$3:$Z$27,MATCH(D75,'03'!$D$3:$D$27,0))</f>
        <v>#N/A</v>
      </c>
      <c r="L75" s="77" t="e">
        <f>INDEX('04'!$Z$3:$Z$27,MATCH(D75,'04'!$D$3:$D$27,0))</f>
        <v>#N/A</v>
      </c>
    </row>
    <row r="76" spans="3:12" ht="15.75">
      <c r="C76" s="1">
        <f t="shared" si="5"/>
        <v>1</v>
      </c>
      <c r="F76" s="5">
        <f t="shared" si="4"/>
        <v>0</v>
      </c>
      <c r="H76" s="7">
        <f t="shared" si="6"/>
        <v>0</v>
      </c>
      <c r="I76" s="77" t="e">
        <f>INDEX('01'!$Z$3:$Z$27,MATCH(D76,'01'!$D$3:$D$27,0))</f>
        <v>#N/A</v>
      </c>
      <c r="J76" s="77" t="e">
        <f>INDEX('02'!$Z$3:$Z$27,MATCH(D76,'02'!$D$3:$D$27,0))</f>
        <v>#N/A</v>
      </c>
      <c r="K76" s="77" t="e">
        <f>INDEX('03'!$Z$3:$Z$27,MATCH(D76,'03'!$D$3:$D$27,0))</f>
        <v>#N/A</v>
      </c>
      <c r="L76" s="77" t="e">
        <f>INDEX('04'!$Z$3:$Z$27,MATCH(D76,'04'!$D$3:$D$27,0))</f>
        <v>#N/A</v>
      </c>
    </row>
    <row r="77" spans="3:12" ht="15.75">
      <c r="C77" s="1">
        <f t="shared" si="5"/>
        <v>1</v>
      </c>
      <c r="F77" s="5">
        <f t="shared" si="4"/>
        <v>0</v>
      </c>
      <c r="H77" s="7">
        <f t="shared" si="6"/>
        <v>0</v>
      </c>
      <c r="I77" s="77" t="e">
        <f>INDEX('01'!$Z$3:$Z$27,MATCH(D77,'01'!$D$3:$D$27,0))</f>
        <v>#N/A</v>
      </c>
      <c r="J77" s="77" t="e">
        <f>INDEX('02'!$Z$3:$Z$27,MATCH(D77,'02'!$D$3:$D$27,0))</f>
        <v>#N/A</v>
      </c>
      <c r="K77" s="77" t="e">
        <f>INDEX('03'!$Z$3:$Z$27,MATCH(D77,'03'!$D$3:$D$27,0))</f>
        <v>#N/A</v>
      </c>
      <c r="L77" s="77" t="e">
        <f>INDEX('04'!$Z$3:$Z$27,MATCH(D77,'04'!$D$3:$D$27,0))</f>
        <v>#N/A</v>
      </c>
    </row>
    <row r="78" spans="3:12" ht="15.75">
      <c r="C78" s="1">
        <f t="shared" si="5"/>
        <v>1</v>
      </c>
      <c r="F78" s="5">
        <f t="shared" si="4"/>
        <v>0</v>
      </c>
      <c r="H78" s="7">
        <f t="shared" si="6"/>
        <v>0</v>
      </c>
      <c r="I78" s="77" t="e">
        <f>INDEX('01'!$Z$3:$Z$27,MATCH(D78,'01'!$D$3:$D$27,0))</f>
        <v>#N/A</v>
      </c>
      <c r="J78" s="77" t="e">
        <f>INDEX('02'!$Z$3:$Z$27,MATCH(D78,'02'!$D$3:$D$27,0))</f>
        <v>#N/A</v>
      </c>
      <c r="K78" s="77" t="e">
        <f>INDEX('03'!$Z$3:$Z$27,MATCH(D78,'03'!$D$3:$D$27,0))</f>
        <v>#N/A</v>
      </c>
      <c r="L78" s="77" t="e">
        <f>INDEX('04'!$Z$3:$Z$27,MATCH(D78,'04'!$D$3:$D$27,0))</f>
        <v>#N/A</v>
      </c>
    </row>
    <row r="79" spans="3:12" ht="15.75">
      <c r="C79" s="1">
        <f t="shared" si="5"/>
        <v>1</v>
      </c>
      <c r="F79" s="5">
        <f t="shared" si="4"/>
        <v>0</v>
      </c>
      <c r="H79" s="7">
        <f t="shared" si="6"/>
        <v>0</v>
      </c>
      <c r="I79" s="77" t="e">
        <f>INDEX('01'!$Z$3:$Z$27,MATCH(D79,'01'!$D$3:$D$27,0))</f>
        <v>#N/A</v>
      </c>
      <c r="J79" s="77" t="e">
        <f>INDEX('02'!$Z$3:$Z$27,MATCH(D79,'02'!$D$3:$D$27,0))</f>
        <v>#N/A</v>
      </c>
      <c r="K79" s="77" t="e">
        <f>INDEX('03'!$Z$3:$Z$27,MATCH(D79,'03'!$D$3:$D$27,0))</f>
        <v>#N/A</v>
      </c>
      <c r="L79" s="77" t="e">
        <f>INDEX('04'!$Z$3:$Z$27,MATCH(D79,'04'!$D$3:$D$27,0))</f>
        <v>#N/A</v>
      </c>
    </row>
    <row r="80" spans="3:12" ht="15.75">
      <c r="C80" s="1">
        <f t="shared" si="5"/>
        <v>1</v>
      </c>
      <c r="F80" s="5">
        <f t="shared" si="4"/>
        <v>0</v>
      </c>
      <c r="H80" s="7">
        <f t="shared" si="6"/>
        <v>0</v>
      </c>
      <c r="I80" s="77" t="e">
        <f>INDEX('01'!$Z$3:$Z$27,MATCH(D80,'01'!$D$3:$D$27,0))</f>
        <v>#N/A</v>
      </c>
      <c r="J80" s="77" t="e">
        <f>INDEX('02'!$Z$3:$Z$27,MATCH(D80,'02'!$D$3:$D$27,0))</f>
        <v>#N/A</v>
      </c>
      <c r="K80" s="77" t="e">
        <f>INDEX('03'!$Z$3:$Z$27,MATCH(D80,'03'!$D$3:$D$27,0))</f>
        <v>#N/A</v>
      </c>
      <c r="L80" s="77" t="e">
        <f>INDEX('04'!$Z$3:$Z$27,MATCH(D80,'04'!$D$3:$D$27,0))</f>
        <v>#N/A</v>
      </c>
    </row>
    <row r="81" spans="3:12" ht="15.75">
      <c r="C81" s="1">
        <f t="shared" si="5"/>
        <v>1</v>
      </c>
      <c r="F81" s="5">
        <f t="shared" si="4"/>
        <v>0</v>
      </c>
      <c r="H81" s="7">
        <f t="shared" si="6"/>
        <v>0</v>
      </c>
      <c r="I81" s="77" t="e">
        <f>INDEX('01'!$Z$3:$Z$27,MATCH(D81,'01'!$D$3:$D$27,0))</f>
        <v>#N/A</v>
      </c>
      <c r="J81" s="77" t="e">
        <f>INDEX('02'!$Z$3:$Z$27,MATCH(D81,'02'!$D$3:$D$27,0))</f>
        <v>#N/A</v>
      </c>
      <c r="K81" s="77" t="e">
        <f>INDEX('03'!$Z$3:$Z$27,MATCH(D81,'03'!$D$3:$D$27,0))</f>
        <v>#N/A</v>
      </c>
      <c r="L81" s="77" t="e">
        <f>INDEX('04'!$Z$3:$Z$27,MATCH(D81,'04'!$D$3:$D$27,0))</f>
        <v>#N/A</v>
      </c>
    </row>
    <row r="82" spans="3:12" ht="15.75">
      <c r="C82" s="1">
        <f t="shared" si="5"/>
        <v>1</v>
      </c>
      <c r="F82" s="5">
        <f t="shared" si="4"/>
        <v>0</v>
      </c>
      <c r="H82" s="7">
        <f t="shared" si="6"/>
        <v>0</v>
      </c>
      <c r="I82" s="77" t="e">
        <f>INDEX('01'!$Z$3:$Z$27,MATCH(D82,'01'!$D$3:$D$27,0))</f>
        <v>#N/A</v>
      </c>
      <c r="J82" s="77" t="e">
        <f>INDEX('02'!$Z$3:$Z$27,MATCH(D82,'02'!$D$3:$D$27,0))</f>
        <v>#N/A</v>
      </c>
      <c r="K82" s="77" t="e">
        <f>INDEX('03'!$Z$3:$Z$27,MATCH(D82,'03'!$D$3:$D$27,0))</f>
        <v>#N/A</v>
      </c>
      <c r="L82" s="77" t="e">
        <f>INDEX('04'!$Z$3:$Z$27,MATCH(D82,'04'!$D$3:$D$27,0))</f>
        <v>#N/A</v>
      </c>
    </row>
    <row r="83" spans="3:12" ht="15.75">
      <c r="C83" s="1">
        <f t="shared" si="5"/>
        <v>1</v>
      </c>
      <c r="F83" s="5">
        <f t="shared" si="4"/>
        <v>0</v>
      </c>
      <c r="H83" s="7">
        <f t="shared" si="6"/>
        <v>0</v>
      </c>
      <c r="I83" s="77" t="e">
        <f>INDEX('01'!$Z$3:$Z$27,MATCH(D83,'01'!$D$3:$D$27,0))</f>
        <v>#N/A</v>
      </c>
      <c r="J83" s="77" t="e">
        <f>INDEX('02'!$Z$3:$Z$27,MATCH(D83,'02'!$D$3:$D$27,0))</f>
        <v>#N/A</v>
      </c>
      <c r="K83" s="77" t="e">
        <f>INDEX('03'!$Z$3:$Z$27,MATCH(D83,'03'!$D$3:$D$27,0))</f>
        <v>#N/A</v>
      </c>
      <c r="L83" s="77" t="e">
        <f>INDEX('04'!$Z$3:$Z$27,MATCH(D83,'04'!$D$3:$D$27,0))</f>
        <v>#N/A</v>
      </c>
    </row>
    <row r="84" spans="3:12" ht="15.75">
      <c r="C84" s="1">
        <f t="shared" si="5"/>
        <v>1</v>
      </c>
      <c r="F84" s="5">
        <f t="shared" si="4"/>
        <v>0</v>
      </c>
      <c r="H84" s="7">
        <f t="shared" si="6"/>
        <v>0</v>
      </c>
      <c r="I84" s="77" t="e">
        <f>INDEX('01'!$Z$3:$Z$27,MATCH(D84,'01'!$D$3:$D$27,0))</f>
        <v>#N/A</v>
      </c>
      <c r="J84" s="77" t="e">
        <f>INDEX('02'!$Z$3:$Z$27,MATCH(D84,'02'!$D$3:$D$27,0))</f>
        <v>#N/A</v>
      </c>
      <c r="K84" s="77" t="e">
        <f>INDEX('03'!$Z$3:$Z$27,MATCH(D84,'03'!$D$3:$D$27,0))</f>
        <v>#N/A</v>
      </c>
      <c r="L84" s="77" t="e">
        <f>INDEX('04'!$Z$3:$Z$27,MATCH(D84,'04'!$D$3:$D$27,0))</f>
        <v>#N/A</v>
      </c>
    </row>
    <row r="85" spans="3:12" ht="15.75">
      <c r="C85" s="1">
        <f t="shared" si="5"/>
        <v>1</v>
      </c>
      <c r="F85" s="5">
        <f t="shared" si="4"/>
        <v>0</v>
      </c>
      <c r="H85" s="7">
        <f t="shared" si="6"/>
        <v>0</v>
      </c>
      <c r="I85" s="77" t="e">
        <f>INDEX('01'!$Z$3:$Z$27,MATCH(D85,'01'!$D$3:$D$27,0))</f>
        <v>#N/A</v>
      </c>
      <c r="J85" s="77" t="e">
        <f>INDEX('02'!$Z$3:$Z$27,MATCH(D85,'02'!$D$3:$D$27,0))</f>
        <v>#N/A</v>
      </c>
      <c r="K85" s="77" t="e">
        <f>INDEX('03'!$Z$3:$Z$27,MATCH(D85,'03'!$D$3:$D$27,0))</f>
        <v>#N/A</v>
      </c>
      <c r="L85" s="77" t="e">
        <f>INDEX('04'!$Z$3:$Z$27,MATCH(D85,'04'!$D$3:$D$27,0))</f>
        <v>#N/A</v>
      </c>
    </row>
    <row r="86" spans="3:12" ht="15.75">
      <c r="C86" s="1">
        <f t="shared" si="5"/>
        <v>1</v>
      </c>
      <c r="F86" s="5">
        <f t="shared" si="4"/>
        <v>0</v>
      </c>
      <c r="H86" s="7">
        <f t="shared" si="6"/>
        <v>0</v>
      </c>
      <c r="I86" s="77" t="e">
        <f>INDEX('01'!$Z$3:$Z$27,MATCH(D86,'01'!$D$3:$D$27,0))</f>
        <v>#N/A</v>
      </c>
      <c r="J86" s="77" t="e">
        <f>INDEX('02'!$Z$3:$Z$27,MATCH(D86,'02'!$D$3:$D$27,0))</f>
        <v>#N/A</v>
      </c>
      <c r="K86" s="77" t="e">
        <f>INDEX('03'!$Z$3:$Z$27,MATCH(D86,'03'!$D$3:$D$27,0))</f>
        <v>#N/A</v>
      </c>
      <c r="L86" s="77" t="e">
        <f>INDEX('04'!$Z$3:$Z$27,MATCH(D86,'04'!$D$3:$D$27,0))</f>
        <v>#N/A</v>
      </c>
    </row>
    <row r="87" spans="3:12" ht="15.75">
      <c r="C87" s="1">
        <f t="shared" si="5"/>
        <v>1</v>
      </c>
      <c r="F87" s="5">
        <f t="shared" si="4"/>
        <v>0</v>
      </c>
      <c r="H87" s="7">
        <f t="shared" si="6"/>
        <v>0</v>
      </c>
      <c r="I87" s="77" t="e">
        <f>INDEX('01'!$Z$3:$Z$27,MATCH(D87,'01'!$D$3:$D$27,0))</f>
        <v>#N/A</v>
      </c>
      <c r="J87" s="77" t="e">
        <f>INDEX('02'!$Z$3:$Z$27,MATCH(D87,'02'!$D$3:$D$27,0))</f>
        <v>#N/A</v>
      </c>
      <c r="K87" s="77" t="e">
        <f>INDEX('03'!$Z$3:$Z$27,MATCH(D87,'03'!$D$3:$D$27,0))</f>
        <v>#N/A</v>
      </c>
      <c r="L87" s="77" t="e">
        <f>INDEX('04'!$Z$3:$Z$27,MATCH(D87,'04'!$D$3:$D$27,0))</f>
        <v>#N/A</v>
      </c>
    </row>
    <row r="88" spans="3:12" ht="15.75">
      <c r="C88" s="1">
        <f t="shared" si="5"/>
        <v>1</v>
      </c>
      <c r="F88" s="5">
        <f t="shared" si="4"/>
        <v>0</v>
      </c>
      <c r="H88" s="7">
        <f t="shared" si="6"/>
        <v>0</v>
      </c>
      <c r="I88" s="77" t="e">
        <f>INDEX('01'!$Z$3:$Z$27,MATCH(D88,'01'!$D$3:$D$27,0))</f>
        <v>#N/A</v>
      </c>
      <c r="J88" s="77" t="e">
        <f>INDEX('02'!$Z$3:$Z$27,MATCH(D88,'02'!$D$3:$D$27,0))</f>
        <v>#N/A</v>
      </c>
      <c r="K88" s="77" t="e">
        <f>INDEX('03'!$Z$3:$Z$27,MATCH(D88,'03'!$D$3:$D$27,0))</f>
        <v>#N/A</v>
      </c>
      <c r="L88" s="77" t="e">
        <f>INDEX('04'!$Z$3:$Z$27,MATCH(D88,'04'!$D$3:$D$27,0))</f>
        <v>#N/A</v>
      </c>
    </row>
    <row r="89" spans="3:12" ht="15.75">
      <c r="C89" s="1">
        <f t="shared" si="5"/>
        <v>1</v>
      </c>
      <c r="F89" s="5">
        <f t="shared" si="4"/>
        <v>0</v>
      </c>
      <c r="H89" s="7">
        <f t="shared" si="6"/>
        <v>0</v>
      </c>
      <c r="I89" s="77" t="e">
        <f>INDEX('01'!$Z$3:$Z$27,MATCH(D89,'01'!$D$3:$D$27,0))</f>
        <v>#N/A</v>
      </c>
      <c r="J89" s="77" t="e">
        <f>INDEX('02'!$Z$3:$Z$27,MATCH(D89,'02'!$D$3:$D$27,0))</f>
        <v>#N/A</v>
      </c>
      <c r="K89" s="77" t="e">
        <f>INDEX('03'!$Z$3:$Z$27,MATCH(D89,'03'!$D$3:$D$27,0))</f>
        <v>#N/A</v>
      </c>
      <c r="L89" s="77" t="e">
        <f>INDEX('04'!$Z$3:$Z$27,MATCH(D89,'04'!$D$3:$D$27,0))</f>
        <v>#N/A</v>
      </c>
    </row>
    <row r="90" spans="3:12" ht="15.75">
      <c r="C90" s="1">
        <f t="shared" si="5"/>
        <v>1</v>
      </c>
      <c r="F90" s="5">
        <f t="shared" si="4"/>
        <v>0</v>
      </c>
      <c r="H90" s="7">
        <f t="shared" si="6"/>
        <v>0</v>
      </c>
      <c r="I90" s="77" t="e">
        <f>INDEX('01'!$Z$3:$Z$27,MATCH(D90,'01'!$D$3:$D$27,0))</f>
        <v>#N/A</v>
      </c>
      <c r="J90" s="77" t="e">
        <f>INDEX('02'!$Z$3:$Z$27,MATCH(D90,'02'!$D$3:$D$27,0))</f>
        <v>#N/A</v>
      </c>
      <c r="K90" s="77" t="e">
        <f>INDEX('03'!$Z$3:$Z$27,MATCH(D90,'03'!$D$3:$D$27,0))</f>
        <v>#N/A</v>
      </c>
      <c r="L90" s="77" t="e">
        <f>INDEX('04'!$Z$3:$Z$27,MATCH(D90,'04'!$D$3:$D$27,0))</f>
        <v>#N/A</v>
      </c>
    </row>
    <row r="91" spans="3:12" ht="15.75">
      <c r="C91" s="1">
        <f t="shared" si="5"/>
        <v>1</v>
      </c>
      <c r="F91" s="5">
        <f t="shared" si="4"/>
        <v>0</v>
      </c>
      <c r="H91" s="7">
        <f t="shared" si="6"/>
        <v>0</v>
      </c>
      <c r="I91" s="77" t="e">
        <f>INDEX('01'!$Z$3:$Z$27,MATCH(D91,'01'!$D$3:$D$27,0))</f>
        <v>#N/A</v>
      </c>
      <c r="J91" s="77" t="e">
        <f>INDEX('02'!$Z$3:$Z$27,MATCH(D91,'02'!$D$3:$D$27,0))</f>
        <v>#N/A</v>
      </c>
      <c r="K91" s="77" t="e">
        <f>INDEX('03'!$Z$3:$Z$27,MATCH(D91,'03'!$D$3:$D$27,0))</f>
        <v>#N/A</v>
      </c>
      <c r="L91" s="77" t="e">
        <f>INDEX('04'!$Z$3:$Z$27,MATCH(D91,'04'!$D$3:$D$27,0))</f>
        <v>#N/A</v>
      </c>
    </row>
    <row r="92" spans="3:12" ht="15.75">
      <c r="C92" s="1">
        <f t="shared" si="5"/>
        <v>1</v>
      </c>
      <c r="F92" s="5">
        <f t="shared" si="4"/>
        <v>0</v>
      </c>
      <c r="H92" s="7">
        <f t="shared" si="6"/>
        <v>0</v>
      </c>
      <c r="I92" s="77" t="e">
        <f>INDEX('01'!$Z$3:$Z$27,MATCH(D92,'01'!$D$3:$D$27,0))</f>
        <v>#N/A</v>
      </c>
      <c r="J92" s="77" t="e">
        <f>INDEX('02'!$Z$3:$Z$27,MATCH(D92,'02'!$D$3:$D$27,0))</f>
        <v>#N/A</v>
      </c>
      <c r="K92" s="77" t="e">
        <f>INDEX('03'!$Z$3:$Z$27,MATCH(D92,'03'!$D$3:$D$27,0))</f>
        <v>#N/A</v>
      </c>
      <c r="L92" s="77" t="e">
        <f>INDEX('04'!$Z$3:$Z$27,MATCH(D92,'04'!$D$3:$D$27,0))</f>
        <v>#N/A</v>
      </c>
    </row>
    <row r="93" spans="3:12" ht="15.75">
      <c r="C93" s="1">
        <f t="shared" si="5"/>
        <v>1</v>
      </c>
      <c r="F93" s="5">
        <f t="shared" si="4"/>
        <v>0</v>
      </c>
      <c r="H93" s="7">
        <f t="shared" si="6"/>
        <v>0</v>
      </c>
      <c r="I93" s="77" t="e">
        <f>INDEX('01'!$Z$3:$Z$27,MATCH(D93,'01'!$D$3:$D$27,0))</f>
        <v>#N/A</v>
      </c>
      <c r="J93" s="77" t="e">
        <f>INDEX('02'!$Z$3:$Z$27,MATCH(D93,'02'!$D$3:$D$27,0))</f>
        <v>#N/A</v>
      </c>
      <c r="K93" s="77" t="e">
        <f>INDEX('03'!$Z$3:$Z$27,MATCH(D93,'03'!$D$3:$D$27,0))</f>
        <v>#N/A</v>
      </c>
      <c r="L93" s="77" t="e">
        <f>INDEX('04'!$Z$3:$Z$27,MATCH(D93,'04'!$D$3:$D$27,0))</f>
        <v>#N/A</v>
      </c>
    </row>
    <row r="94" spans="3:12" ht="15.75">
      <c r="C94" s="1">
        <f t="shared" si="5"/>
        <v>1</v>
      </c>
      <c r="F94" s="5">
        <f t="shared" si="4"/>
        <v>0</v>
      </c>
      <c r="H94" s="7">
        <f t="shared" si="6"/>
        <v>0</v>
      </c>
      <c r="I94" s="77" t="e">
        <f>INDEX('01'!$Z$3:$Z$27,MATCH(D94,'01'!$D$3:$D$27,0))</f>
        <v>#N/A</v>
      </c>
      <c r="J94" s="77" t="e">
        <f>INDEX('02'!$Z$3:$Z$27,MATCH(D94,'02'!$D$3:$D$27,0))</f>
        <v>#N/A</v>
      </c>
      <c r="K94" s="77" t="e">
        <f>INDEX('03'!$Z$3:$Z$27,MATCH(D94,'03'!$D$3:$D$27,0))</f>
        <v>#N/A</v>
      </c>
      <c r="L94" s="77" t="e">
        <f>INDEX('04'!$Z$3:$Z$27,MATCH(D94,'04'!$D$3:$D$27,0))</f>
        <v>#N/A</v>
      </c>
    </row>
    <row r="95" spans="3:12" ht="15.75">
      <c r="C95" s="1">
        <f t="shared" si="5"/>
        <v>1</v>
      </c>
      <c r="F95" s="5">
        <f t="shared" si="4"/>
        <v>0</v>
      </c>
      <c r="H95" s="7">
        <f t="shared" si="6"/>
        <v>0</v>
      </c>
      <c r="I95" s="77" t="e">
        <f>INDEX('01'!$Z$3:$Z$27,MATCH(D95,'01'!$D$3:$D$27,0))</f>
        <v>#N/A</v>
      </c>
      <c r="J95" s="77" t="e">
        <f>INDEX('02'!$Z$3:$Z$27,MATCH(D95,'02'!$D$3:$D$27,0))</f>
        <v>#N/A</v>
      </c>
      <c r="K95" s="77" t="e">
        <f>INDEX('03'!$Z$3:$Z$27,MATCH(D95,'03'!$D$3:$D$27,0))</f>
        <v>#N/A</v>
      </c>
      <c r="L95" s="77" t="e">
        <f>INDEX('04'!$Z$3:$Z$27,MATCH(D95,'04'!$D$3:$D$27,0))</f>
        <v>#N/A</v>
      </c>
    </row>
    <row r="96" spans="3:12" s="77" customFormat="1" ht="15.75">
      <c r="C96" s="77">
        <f t="shared" si="5"/>
        <v>1</v>
      </c>
      <c r="D96" s="125"/>
      <c r="E96" s="125"/>
      <c r="F96" s="126">
        <f aca="true" t="shared" si="7" ref="F96:F132">SUM(H96:H96)</f>
        <v>0</v>
      </c>
      <c r="G96" s="126"/>
      <c r="H96" s="127">
        <f t="shared" si="6"/>
        <v>0</v>
      </c>
      <c r="I96" s="77" t="e">
        <f>INDEX('01'!$Z$3:$Z$27,MATCH(D96,'01'!$D$3:$D$27,0))</f>
        <v>#N/A</v>
      </c>
      <c r="J96" s="77" t="e">
        <f>INDEX('02'!$Z$3:$Z$27,MATCH(D96,'02'!$D$3:$D$27,0))</f>
        <v>#N/A</v>
      </c>
      <c r="K96" s="77" t="e">
        <f>INDEX('03'!$Z$3:$Z$27,MATCH(D96,'03'!$D$3:$D$27,0))</f>
        <v>#N/A</v>
      </c>
      <c r="L96" s="77" t="e">
        <f>INDEX('04'!$Z$3:$Z$27,MATCH(D96,'04'!$D$3:$D$27,0))</f>
        <v>#N/A</v>
      </c>
    </row>
    <row r="97" spans="3:12" s="77" customFormat="1" ht="15.75">
      <c r="C97" s="77">
        <f t="shared" si="5"/>
        <v>1</v>
      </c>
      <c r="D97" s="125"/>
      <c r="E97" s="125"/>
      <c r="F97" s="126">
        <f t="shared" si="7"/>
        <v>0</v>
      </c>
      <c r="G97" s="126"/>
      <c r="H97" s="127">
        <f t="shared" si="6"/>
        <v>0</v>
      </c>
      <c r="I97" s="77" t="e">
        <f>INDEX('01'!$Z$3:$Z$27,MATCH(D97,'01'!$D$3:$D$27,0))</f>
        <v>#N/A</v>
      </c>
      <c r="J97" s="77" t="e">
        <f>INDEX('02'!$Z$3:$Z$27,MATCH(D97,'02'!$D$3:$D$27,0))</f>
        <v>#N/A</v>
      </c>
      <c r="K97" s="77" t="e">
        <f>INDEX('03'!$Z$3:$Z$27,MATCH(D97,'03'!$D$3:$D$27,0))</f>
        <v>#N/A</v>
      </c>
      <c r="L97" s="77" t="e">
        <f>INDEX('04'!$Z$3:$Z$27,MATCH(D97,'04'!$D$3:$D$27,0))</f>
        <v>#N/A</v>
      </c>
    </row>
    <row r="98" spans="3:12" s="77" customFormat="1" ht="15.75">
      <c r="C98" s="77">
        <f t="shared" si="5"/>
        <v>1</v>
      </c>
      <c r="D98" s="125"/>
      <c r="E98" s="125"/>
      <c r="F98" s="126">
        <f t="shared" si="7"/>
        <v>0</v>
      </c>
      <c r="G98" s="126"/>
      <c r="H98" s="127">
        <f t="shared" si="6"/>
        <v>0</v>
      </c>
      <c r="I98" s="77" t="e">
        <f>INDEX('01'!$Z$3:$Z$27,MATCH(D98,'01'!$D$3:$D$27,0))</f>
        <v>#N/A</v>
      </c>
      <c r="J98" s="77" t="e">
        <f>INDEX('02'!$Z$3:$Z$27,MATCH(D98,'02'!$D$3:$D$27,0))</f>
        <v>#N/A</v>
      </c>
      <c r="K98" s="77" t="e">
        <f>INDEX('03'!$Z$3:$Z$27,MATCH(D98,'03'!$D$3:$D$27,0))</f>
        <v>#N/A</v>
      </c>
      <c r="L98" s="77" t="e">
        <f>INDEX('04'!$Z$3:$Z$27,MATCH(D98,'04'!$D$3:$D$27,0))</f>
        <v>#N/A</v>
      </c>
    </row>
    <row r="99" spans="3:12" s="77" customFormat="1" ht="15.75">
      <c r="C99" s="77">
        <f t="shared" si="5"/>
        <v>1</v>
      </c>
      <c r="D99" s="125"/>
      <c r="E99" s="125"/>
      <c r="F99" s="126">
        <f t="shared" si="7"/>
        <v>0</v>
      </c>
      <c r="G99" s="126"/>
      <c r="H99" s="127">
        <f t="shared" si="6"/>
        <v>0</v>
      </c>
      <c r="I99" s="77" t="e">
        <f>INDEX('01'!$Z$3:$Z$27,MATCH(D99,'01'!$D$3:$D$27,0))</f>
        <v>#N/A</v>
      </c>
      <c r="J99" s="77" t="e">
        <f>INDEX('02'!$Z$3:$Z$27,MATCH(D99,'02'!$D$3:$D$27,0))</f>
        <v>#N/A</v>
      </c>
      <c r="K99" s="77" t="e">
        <f>INDEX('03'!$Z$3:$Z$27,MATCH(D99,'03'!$D$3:$D$27,0))</f>
        <v>#N/A</v>
      </c>
      <c r="L99" s="77" t="e">
        <f>INDEX('04'!$Z$3:$Z$27,MATCH(D99,'04'!$D$3:$D$27,0))</f>
        <v>#N/A</v>
      </c>
    </row>
    <row r="100" spans="3:12" s="77" customFormat="1" ht="15.75">
      <c r="C100" s="77">
        <f t="shared" si="5"/>
        <v>1</v>
      </c>
      <c r="D100" s="125"/>
      <c r="E100" s="125"/>
      <c r="F100" s="126">
        <f t="shared" si="7"/>
        <v>0</v>
      </c>
      <c r="G100" s="126"/>
      <c r="H100" s="127">
        <f t="shared" si="6"/>
        <v>0</v>
      </c>
      <c r="I100" s="77" t="e">
        <f>INDEX('01'!$Z$3:$Z$27,MATCH(D100,'01'!$D$3:$D$27,0))</f>
        <v>#N/A</v>
      </c>
      <c r="J100" s="77" t="e">
        <f>INDEX('02'!$Z$3:$Z$27,MATCH(D100,'02'!$D$3:$D$27,0))</f>
        <v>#N/A</v>
      </c>
      <c r="K100" s="77" t="e">
        <f>INDEX('03'!$Z$3:$Z$27,MATCH(D100,'03'!$D$3:$D$27,0))</f>
        <v>#N/A</v>
      </c>
      <c r="L100" s="77" t="e">
        <f>INDEX('04'!$Z$3:$Z$27,MATCH(D100,'04'!$D$3:$D$27,0))</f>
        <v>#N/A</v>
      </c>
    </row>
    <row r="101" spans="3:12" s="77" customFormat="1" ht="15.75">
      <c r="C101" s="77">
        <f t="shared" si="5"/>
        <v>1</v>
      </c>
      <c r="D101" s="125"/>
      <c r="E101" s="125"/>
      <c r="F101" s="126">
        <f t="shared" si="7"/>
        <v>0</v>
      </c>
      <c r="G101" s="126"/>
      <c r="H101" s="127">
        <f t="shared" si="6"/>
        <v>0</v>
      </c>
      <c r="I101" s="77" t="e">
        <f>INDEX('01'!$Z$3:$Z$27,MATCH(D101,'01'!$D$3:$D$27,0))</f>
        <v>#N/A</v>
      </c>
      <c r="J101" s="77" t="e">
        <f>INDEX('02'!$Z$3:$Z$27,MATCH(D101,'02'!$D$3:$D$27,0))</f>
        <v>#N/A</v>
      </c>
      <c r="K101" s="77" t="e">
        <f>INDEX('03'!$Z$3:$Z$27,MATCH(D101,'03'!$D$3:$D$27,0))</f>
        <v>#N/A</v>
      </c>
      <c r="L101" s="77" t="e">
        <f>INDEX('04'!$Z$3:$Z$27,MATCH(D101,'04'!$D$3:$D$27,0))</f>
        <v>#N/A</v>
      </c>
    </row>
    <row r="102" spans="3:12" s="77" customFormat="1" ht="15.75">
      <c r="C102" s="77">
        <f t="shared" si="5"/>
        <v>1</v>
      </c>
      <c r="D102" s="125"/>
      <c r="E102" s="125"/>
      <c r="F102" s="126">
        <f t="shared" si="7"/>
        <v>0</v>
      </c>
      <c r="G102" s="126"/>
      <c r="H102" s="127">
        <f t="shared" si="6"/>
        <v>0</v>
      </c>
      <c r="I102" s="77" t="e">
        <f>INDEX('01'!$Z$3:$Z$27,MATCH(D102,'01'!$D$3:$D$27,0))</f>
        <v>#N/A</v>
      </c>
      <c r="J102" s="77" t="e">
        <f>INDEX('02'!$Z$3:$Z$27,MATCH(D102,'02'!$D$3:$D$27,0))</f>
        <v>#N/A</v>
      </c>
      <c r="K102" s="77" t="e">
        <f>INDEX('03'!$Z$3:$Z$27,MATCH(D102,'03'!$D$3:$D$27,0))</f>
        <v>#N/A</v>
      </c>
      <c r="L102" s="77" t="e">
        <f>INDEX('04'!$Z$3:$Z$27,MATCH(D102,'04'!$D$3:$D$27,0))</f>
        <v>#N/A</v>
      </c>
    </row>
    <row r="103" spans="3:12" s="77" customFormat="1" ht="15.75">
      <c r="C103" s="77">
        <f t="shared" si="5"/>
        <v>1</v>
      </c>
      <c r="D103" s="125"/>
      <c r="E103" s="125"/>
      <c r="F103" s="126">
        <f t="shared" si="7"/>
        <v>0</v>
      </c>
      <c r="G103" s="126"/>
      <c r="H103" s="127">
        <f t="shared" si="6"/>
        <v>0</v>
      </c>
      <c r="I103" s="77" t="e">
        <f>INDEX('01'!$Z$3:$Z$27,MATCH(D103,'01'!$D$3:$D$27,0))</f>
        <v>#N/A</v>
      </c>
      <c r="J103" s="77" t="e">
        <f>INDEX('02'!$Z$3:$Z$27,MATCH(D103,'02'!$D$3:$D$27,0))</f>
        <v>#N/A</v>
      </c>
      <c r="K103" s="77" t="e">
        <f>INDEX('03'!$Z$3:$Z$27,MATCH(D103,'03'!$D$3:$D$27,0))</f>
        <v>#N/A</v>
      </c>
      <c r="L103" s="77" t="e">
        <f>INDEX('04'!$Z$3:$Z$27,MATCH(D103,'04'!$D$3:$D$27,0))</f>
        <v>#N/A</v>
      </c>
    </row>
    <row r="104" spans="3:12" s="77" customFormat="1" ht="15.75">
      <c r="C104" s="77">
        <f t="shared" si="5"/>
        <v>1</v>
      </c>
      <c r="D104" s="125"/>
      <c r="E104" s="125"/>
      <c r="F104" s="126">
        <f t="shared" si="7"/>
        <v>0</v>
      </c>
      <c r="G104" s="126"/>
      <c r="H104" s="127">
        <f t="shared" si="6"/>
        <v>0</v>
      </c>
      <c r="I104" s="77" t="e">
        <f>INDEX('01'!$Z$3:$Z$27,MATCH(D104,'01'!$D$3:$D$27,0))</f>
        <v>#N/A</v>
      </c>
      <c r="J104" s="77" t="e">
        <f>INDEX('02'!$Z$3:$Z$27,MATCH(D104,'02'!$D$3:$D$27,0))</f>
        <v>#N/A</v>
      </c>
      <c r="K104" s="77" t="e">
        <f>INDEX('03'!$Z$3:$Z$27,MATCH(D104,'03'!$D$3:$D$27,0))</f>
        <v>#N/A</v>
      </c>
      <c r="L104" s="77" t="e">
        <f>INDEX('04'!$Z$3:$Z$27,MATCH(D104,'04'!$D$3:$D$27,0))</f>
        <v>#N/A</v>
      </c>
    </row>
    <row r="105" spans="3:12" s="77" customFormat="1" ht="15.75">
      <c r="C105" s="77">
        <f t="shared" si="5"/>
        <v>1</v>
      </c>
      <c r="D105" s="125"/>
      <c r="E105" s="125"/>
      <c r="F105" s="126">
        <f t="shared" si="7"/>
        <v>0</v>
      </c>
      <c r="G105" s="126"/>
      <c r="H105" s="127">
        <f t="shared" si="6"/>
        <v>0</v>
      </c>
      <c r="I105" s="77" t="e">
        <f>INDEX('01'!$Z$3:$Z$27,MATCH(D105,'01'!$D$3:$D$27,0))</f>
        <v>#N/A</v>
      </c>
      <c r="J105" s="77" t="e">
        <f>INDEX('02'!$Z$3:$Z$27,MATCH(D105,'02'!$D$3:$D$27,0))</f>
        <v>#N/A</v>
      </c>
      <c r="K105" s="77" t="e">
        <f>INDEX('03'!$Z$3:$Z$27,MATCH(D105,'03'!$D$3:$D$27,0))</f>
        <v>#N/A</v>
      </c>
      <c r="L105" s="77" t="e">
        <f>INDEX('04'!$Z$3:$Z$27,MATCH(D105,'04'!$D$3:$D$27,0))</f>
        <v>#N/A</v>
      </c>
    </row>
    <row r="106" spans="3:12" s="77" customFormat="1" ht="15.75">
      <c r="C106" s="77">
        <f t="shared" si="5"/>
        <v>1</v>
      </c>
      <c r="D106" s="125"/>
      <c r="E106" s="125"/>
      <c r="F106" s="126">
        <f t="shared" si="7"/>
        <v>0</v>
      </c>
      <c r="G106" s="126"/>
      <c r="H106" s="127">
        <f t="shared" si="6"/>
        <v>0</v>
      </c>
      <c r="I106" s="77" t="e">
        <f>INDEX('01'!$Z$3:$Z$27,MATCH(D106,'01'!$D$3:$D$27,0))</f>
        <v>#N/A</v>
      </c>
      <c r="J106" s="77" t="e">
        <f>INDEX('02'!$Z$3:$Z$27,MATCH(D106,'02'!$D$3:$D$27,0))</f>
        <v>#N/A</v>
      </c>
      <c r="K106" s="77" t="e">
        <f>INDEX('03'!$Z$3:$Z$27,MATCH(D106,'03'!$D$3:$D$27,0))</f>
        <v>#N/A</v>
      </c>
      <c r="L106" s="77" t="e">
        <f>INDEX('04'!$Z$3:$Z$27,MATCH(D106,'04'!$D$3:$D$27,0))</f>
        <v>#N/A</v>
      </c>
    </row>
    <row r="107" spans="3:12" s="77" customFormat="1" ht="15.75">
      <c r="C107" s="77">
        <f t="shared" si="5"/>
        <v>1</v>
      </c>
      <c r="D107" s="125"/>
      <c r="E107" s="125"/>
      <c r="F107" s="126">
        <f t="shared" si="7"/>
        <v>0</v>
      </c>
      <c r="G107" s="126"/>
      <c r="H107" s="127">
        <f t="shared" si="6"/>
        <v>0</v>
      </c>
      <c r="I107" s="77" t="e">
        <f>INDEX('01'!$Z$3:$Z$27,MATCH(D107,'01'!$D$3:$D$27,0))</f>
        <v>#N/A</v>
      </c>
      <c r="J107" s="77" t="e">
        <f>INDEX('02'!$Z$3:$Z$27,MATCH(D107,'02'!$D$3:$D$27,0))</f>
        <v>#N/A</v>
      </c>
      <c r="K107" s="77" t="e">
        <f>INDEX('03'!$Z$3:$Z$27,MATCH(D107,'03'!$D$3:$D$27,0))</f>
        <v>#N/A</v>
      </c>
      <c r="L107" s="77" t="e">
        <f>INDEX('04'!$Z$3:$Z$27,MATCH(D107,'04'!$D$3:$D$27,0))</f>
        <v>#N/A</v>
      </c>
    </row>
    <row r="108" spans="3:12" s="77" customFormat="1" ht="15.75">
      <c r="C108" s="77">
        <f t="shared" si="5"/>
        <v>1</v>
      </c>
      <c r="D108" s="125"/>
      <c r="E108" s="125"/>
      <c r="F108" s="126">
        <f t="shared" si="7"/>
        <v>0</v>
      </c>
      <c r="G108" s="126"/>
      <c r="H108" s="127">
        <f t="shared" si="6"/>
        <v>0</v>
      </c>
      <c r="I108" s="77" t="e">
        <f>INDEX('01'!$Z$3:$Z$27,MATCH(D108,'01'!$D$3:$D$27,0))</f>
        <v>#N/A</v>
      </c>
      <c r="J108" s="77" t="e">
        <f>INDEX('02'!$Z$3:$Z$27,MATCH(D108,'02'!$D$3:$D$27,0))</f>
        <v>#N/A</v>
      </c>
      <c r="K108" s="77" t="e">
        <f>INDEX('03'!$Z$3:$Z$27,MATCH(D108,'03'!$D$3:$D$27,0))</f>
        <v>#N/A</v>
      </c>
      <c r="L108" s="77" t="e">
        <f>INDEX('04'!$Z$3:$Z$27,MATCH(D108,'04'!$D$3:$D$27,0))</f>
        <v>#N/A</v>
      </c>
    </row>
    <row r="109" spans="3:12" s="77" customFormat="1" ht="15.75">
      <c r="C109" s="77">
        <f t="shared" si="5"/>
        <v>1</v>
      </c>
      <c r="D109" s="125"/>
      <c r="E109" s="125"/>
      <c r="F109" s="126">
        <f t="shared" si="7"/>
        <v>0</v>
      </c>
      <c r="G109" s="126"/>
      <c r="H109" s="127">
        <f t="shared" si="6"/>
        <v>0</v>
      </c>
      <c r="I109" s="77" t="e">
        <f>INDEX('01'!$Z$3:$Z$27,MATCH(D109,'01'!$D$3:$D$27,0))</f>
        <v>#N/A</v>
      </c>
      <c r="J109" s="77" t="e">
        <f>INDEX('02'!$Z$3:$Z$27,MATCH(D109,'02'!$D$3:$D$27,0))</f>
        <v>#N/A</v>
      </c>
      <c r="K109" s="77" t="e">
        <f>INDEX('03'!$Z$3:$Z$27,MATCH(D109,'03'!$D$3:$D$27,0))</f>
        <v>#N/A</v>
      </c>
      <c r="L109" s="77" t="e">
        <f>INDEX('04'!$Z$3:$Z$27,MATCH(D109,'04'!$D$3:$D$27,0))</f>
        <v>#N/A</v>
      </c>
    </row>
    <row r="110" spans="3:12" s="77" customFormat="1" ht="15.75">
      <c r="C110" s="77">
        <f t="shared" si="5"/>
        <v>1</v>
      </c>
      <c r="D110" s="125"/>
      <c r="E110" s="125"/>
      <c r="F110" s="126">
        <f t="shared" si="7"/>
        <v>0</v>
      </c>
      <c r="G110" s="126"/>
      <c r="H110" s="127">
        <f t="shared" si="6"/>
        <v>0</v>
      </c>
      <c r="I110" s="77" t="e">
        <f>INDEX('01'!$Z$3:$Z$27,MATCH(D110,'01'!$D$3:$D$27,0))</f>
        <v>#N/A</v>
      </c>
      <c r="J110" s="77" t="e">
        <f>INDEX('02'!$Z$3:$Z$27,MATCH(D110,'02'!$D$3:$D$27,0))</f>
        <v>#N/A</v>
      </c>
      <c r="K110" s="77" t="e">
        <f>INDEX('03'!$Z$3:$Z$27,MATCH(D110,'03'!$D$3:$D$27,0))</f>
        <v>#N/A</v>
      </c>
      <c r="L110" s="77" t="e">
        <f>INDEX('04'!$Z$3:$Z$27,MATCH(D110,'04'!$D$3:$D$27,0))</f>
        <v>#N/A</v>
      </c>
    </row>
    <row r="111" spans="3:12" s="77" customFormat="1" ht="15.75">
      <c r="C111" s="77">
        <f t="shared" si="5"/>
        <v>1</v>
      </c>
      <c r="D111" s="125"/>
      <c r="E111" s="125"/>
      <c r="F111" s="126">
        <f t="shared" si="7"/>
        <v>0</v>
      </c>
      <c r="G111" s="126"/>
      <c r="H111" s="127">
        <f t="shared" si="6"/>
        <v>0</v>
      </c>
      <c r="I111" s="77" t="e">
        <f>INDEX('01'!$Z$3:$Z$27,MATCH(D111,'01'!$D$3:$D$27,0))</f>
        <v>#N/A</v>
      </c>
      <c r="J111" s="77" t="e">
        <f>INDEX('02'!$Z$3:$Z$27,MATCH(D111,'02'!$D$3:$D$27,0))</f>
        <v>#N/A</v>
      </c>
      <c r="K111" s="77" t="e">
        <f>INDEX('03'!$Z$3:$Z$27,MATCH(D111,'03'!$D$3:$D$27,0))</f>
        <v>#N/A</v>
      </c>
      <c r="L111" s="77" t="e">
        <f>INDEX('04'!$Z$3:$Z$27,MATCH(D111,'04'!$D$3:$D$27,0))</f>
        <v>#N/A</v>
      </c>
    </row>
    <row r="112" spans="3:12" s="77" customFormat="1" ht="15.75">
      <c r="C112" s="77">
        <f t="shared" si="5"/>
        <v>1</v>
      </c>
      <c r="D112" s="125"/>
      <c r="E112" s="125"/>
      <c r="F112" s="126">
        <f t="shared" si="7"/>
        <v>0</v>
      </c>
      <c r="G112" s="126"/>
      <c r="H112" s="127">
        <f t="shared" si="6"/>
        <v>0</v>
      </c>
      <c r="I112" s="77" t="e">
        <f>INDEX('01'!$Z$3:$Z$27,MATCH(D112,'01'!$D$3:$D$27,0))</f>
        <v>#N/A</v>
      </c>
      <c r="J112" s="77" t="e">
        <f>INDEX('02'!$Z$3:$Z$27,MATCH(D112,'02'!$D$3:$D$27,0))</f>
        <v>#N/A</v>
      </c>
      <c r="K112" s="77" t="e">
        <f>INDEX('03'!$Z$3:$Z$27,MATCH(D112,'03'!$D$3:$D$27,0))</f>
        <v>#N/A</v>
      </c>
      <c r="L112" s="77" t="e">
        <f>INDEX('04'!$Z$3:$Z$27,MATCH(D112,'04'!$D$3:$D$27,0))</f>
        <v>#N/A</v>
      </c>
    </row>
    <row r="113" spans="3:12" s="77" customFormat="1" ht="15.75">
      <c r="C113" s="77">
        <f t="shared" si="5"/>
        <v>1</v>
      </c>
      <c r="D113" s="125"/>
      <c r="E113" s="125"/>
      <c r="F113" s="126">
        <f t="shared" si="7"/>
        <v>0</v>
      </c>
      <c r="G113" s="126"/>
      <c r="H113" s="127">
        <f t="shared" si="6"/>
        <v>0</v>
      </c>
      <c r="I113" s="77" t="e">
        <f>INDEX('01'!$Z$3:$Z$27,MATCH(D113,'01'!$D$3:$D$27,0))</f>
        <v>#N/A</v>
      </c>
      <c r="J113" s="77" t="e">
        <f>INDEX('02'!$Z$3:$Z$27,MATCH(D113,'02'!$D$3:$D$27,0))</f>
        <v>#N/A</v>
      </c>
      <c r="K113" s="77" t="e">
        <f>INDEX('03'!$Z$3:$Z$27,MATCH(D113,'03'!$D$3:$D$27,0))</f>
        <v>#N/A</v>
      </c>
      <c r="L113" s="77" t="e">
        <f>INDEX('04'!$Z$3:$Z$27,MATCH(D113,'04'!$D$3:$D$27,0))</f>
        <v>#N/A</v>
      </c>
    </row>
    <row r="114" spans="3:12" s="77" customFormat="1" ht="15.75">
      <c r="C114" s="77">
        <f t="shared" si="5"/>
        <v>1</v>
      </c>
      <c r="D114" s="125"/>
      <c r="E114" s="125"/>
      <c r="F114" s="126">
        <f t="shared" si="7"/>
        <v>0</v>
      </c>
      <c r="G114" s="126"/>
      <c r="H114" s="127">
        <f t="shared" si="6"/>
        <v>0</v>
      </c>
      <c r="I114" s="77" t="e">
        <f>INDEX('01'!$Z$3:$Z$27,MATCH(D114,'01'!$D$3:$D$27,0))</f>
        <v>#N/A</v>
      </c>
      <c r="J114" s="77" t="e">
        <f>INDEX('02'!$Z$3:$Z$27,MATCH(D114,'02'!$D$3:$D$27,0))</f>
        <v>#N/A</v>
      </c>
      <c r="K114" s="77" t="e">
        <f>INDEX('03'!$Z$3:$Z$27,MATCH(D114,'03'!$D$3:$D$27,0))</f>
        <v>#N/A</v>
      </c>
      <c r="L114" s="77" t="e">
        <f>INDEX('04'!$Z$3:$Z$27,MATCH(D114,'04'!$D$3:$D$27,0))</f>
        <v>#N/A</v>
      </c>
    </row>
    <row r="115" spans="3:12" s="77" customFormat="1" ht="15.75">
      <c r="C115" s="77">
        <f t="shared" si="5"/>
        <v>1</v>
      </c>
      <c r="D115" s="125"/>
      <c r="E115" s="125"/>
      <c r="F115" s="126">
        <f t="shared" si="7"/>
        <v>0</v>
      </c>
      <c r="G115" s="126"/>
      <c r="H115" s="127">
        <f t="shared" si="6"/>
        <v>0</v>
      </c>
      <c r="I115" s="77" t="e">
        <f>INDEX('01'!$Z$3:$Z$27,MATCH(D115,'01'!$D$3:$D$27,0))</f>
        <v>#N/A</v>
      </c>
      <c r="J115" s="77" t="e">
        <f>INDEX('02'!$Z$3:$Z$27,MATCH(D115,'02'!$D$3:$D$27,0))</f>
        <v>#N/A</v>
      </c>
      <c r="K115" s="77" t="e">
        <f>INDEX('03'!$Z$3:$Z$27,MATCH(D115,'03'!$D$3:$D$27,0))</f>
        <v>#N/A</v>
      </c>
      <c r="L115" s="77" t="e">
        <f>INDEX('04'!$Z$3:$Z$27,MATCH(D115,'04'!$D$3:$D$27,0))</f>
        <v>#N/A</v>
      </c>
    </row>
    <row r="116" spans="3:12" s="77" customFormat="1" ht="15.75">
      <c r="C116" s="77">
        <f t="shared" si="5"/>
        <v>1</v>
      </c>
      <c r="D116" s="125"/>
      <c r="E116" s="125"/>
      <c r="F116" s="126">
        <f t="shared" si="7"/>
        <v>0</v>
      </c>
      <c r="G116" s="126"/>
      <c r="H116" s="127">
        <f t="shared" si="6"/>
        <v>0</v>
      </c>
      <c r="I116" s="77" t="e">
        <f>INDEX('01'!$Z$3:$Z$27,MATCH(D116,'01'!$D$3:$D$27,0))</f>
        <v>#N/A</v>
      </c>
      <c r="J116" s="77" t="e">
        <f>INDEX('02'!$Z$3:$Z$27,MATCH(D116,'02'!$D$3:$D$27,0))</f>
        <v>#N/A</v>
      </c>
      <c r="K116" s="77" t="e">
        <f>INDEX('03'!$Z$3:$Z$27,MATCH(D116,'03'!$D$3:$D$27,0))</f>
        <v>#N/A</v>
      </c>
      <c r="L116" s="77" t="e">
        <f>INDEX('04'!$Z$3:$Z$27,MATCH(D116,'04'!$D$3:$D$27,0))</f>
        <v>#N/A</v>
      </c>
    </row>
    <row r="117" spans="3:12" s="77" customFormat="1" ht="15.75">
      <c r="C117" s="77">
        <f t="shared" si="5"/>
        <v>1</v>
      </c>
      <c r="D117" s="125"/>
      <c r="E117" s="125"/>
      <c r="F117" s="126">
        <f t="shared" si="7"/>
        <v>0</v>
      </c>
      <c r="G117" s="126"/>
      <c r="H117" s="127">
        <f t="shared" si="6"/>
        <v>0</v>
      </c>
      <c r="I117" s="77" t="e">
        <f>INDEX('01'!$Z$3:$Z$27,MATCH(D117,'01'!$D$3:$D$27,0))</f>
        <v>#N/A</v>
      </c>
      <c r="J117" s="77" t="e">
        <f>INDEX('02'!$Z$3:$Z$27,MATCH(D117,'02'!$D$3:$D$27,0))</f>
        <v>#N/A</v>
      </c>
      <c r="K117" s="77" t="e">
        <f>INDEX('03'!$Z$3:$Z$27,MATCH(D117,'03'!$D$3:$D$27,0))</f>
        <v>#N/A</v>
      </c>
      <c r="L117" s="77" t="e">
        <f>INDEX('04'!$Z$3:$Z$27,MATCH(D117,'04'!$D$3:$D$27,0))</f>
        <v>#N/A</v>
      </c>
    </row>
    <row r="118" spans="3:12" s="77" customFormat="1" ht="15.75">
      <c r="C118" s="77">
        <f t="shared" si="5"/>
        <v>1</v>
      </c>
      <c r="D118" s="125"/>
      <c r="E118" s="125"/>
      <c r="F118" s="126">
        <f t="shared" si="7"/>
        <v>0</v>
      </c>
      <c r="G118" s="126"/>
      <c r="H118" s="127">
        <f t="shared" si="6"/>
        <v>0</v>
      </c>
      <c r="I118" s="77" t="e">
        <f>INDEX('01'!$Z$3:$Z$27,MATCH(D118,'01'!$D$3:$D$27,0))</f>
        <v>#N/A</v>
      </c>
      <c r="J118" s="77" t="e">
        <f>INDEX('02'!$Z$3:$Z$27,MATCH(D118,'02'!$D$3:$D$27,0))</f>
        <v>#N/A</v>
      </c>
      <c r="K118" s="77" t="e">
        <f>INDEX('03'!$Z$3:$Z$27,MATCH(D118,'03'!$D$3:$D$27,0))</f>
        <v>#N/A</v>
      </c>
      <c r="L118" s="77" t="e">
        <f>INDEX('04'!$Z$3:$Z$27,MATCH(D118,'04'!$D$3:$D$27,0))</f>
        <v>#N/A</v>
      </c>
    </row>
    <row r="119" spans="3:12" s="77" customFormat="1" ht="15.75">
      <c r="C119" s="77">
        <f t="shared" si="5"/>
        <v>1</v>
      </c>
      <c r="D119" s="125"/>
      <c r="E119" s="125"/>
      <c r="F119" s="126">
        <f t="shared" si="7"/>
        <v>0</v>
      </c>
      <c r="G119" s="126"/>
      <c r="H119" s="127">
        <f t="shared" si="6"/>
        <v>0</v>
      </c>
      <c r="I119" s="77" t="e">
        <f>INDEX('01'!$Z$3:$Z$27,MATCH(D119,'01'!$D$3:$D$27,0))</f>
        <v>#N/A</v>
      </c>
      <c r="J119" s="77" t="e">
        <f>INDEX('02'!$Z$3:$Z$27,MATCH(D119,'02'!$D$3:$D$27,0))</f>
        <v>#N/A</v>
      </c>
      <c r="K119" s="77" t="e">
        <f>INDEX('03'!$Z$3:$Z$27,MATCH(D119,'03'!$D$3:$D$27,0))</f>
        <v>#N/A</v>
      </c>
      <c r="L119" s="77" t="e">
        <f>INDEX('04'!$Z$3:$Z$27,MATCH(D119,'04'!$D$3:$D$27,0))</f>
        <v>#N/A</v>
      </c>
    </row>
    <row r="120" spans="3:12" s="77" customFormat="1" ht="15.75">
      <c r="C120" s="77">
        <f t="shared" si="5"/>
        <v>1</v>
      </c>
      <c r="D120" s="125"/>
      <c r="E120" s="125"/>
      <c r="F120" s="126">
        <f t="shared" si="7"/>
        <v>0</v>
      </c>
      <c r="G120" s="126"/>
      <c r="H120" s="127">
        <f t="shared" si="6"/>
        <v>0</v>
      </c>
      <c r="I120" s="77" t="e">
        <f>INDEX('01'!$Z$3:$Z$27,MATCH(D120,'01'!$D$3:$D$27,0))</f>
        <v>#N/A</v>
      </c>
      <c r="J120" s="77" t="e">
        <f>INDEX('02'!$Z$3:$Z$27,MATCH(D120,'02'!$D$3:$D$27,0))</f>
        <v>#N/A</v>
      </c>
      <c r="K120" s="77" t="e">
        <f>INDEX('03'!$Z$3:$Z$27,MATCH(D120,'03'!$D$3:$D$27,0))</f>
        <v>#N/A</v>
      </c>
      <c r="L120" s="77" t="e">
        <f>INDEX('04'!$Z$3:$Z$27,MATCH(D120,'04'!$D$3:$D$27,0))</f>
        <v>#N/A</v>
      </c>
    </row>
    <row r="121" spans="3:12" s="77" customFormat="1" ht="15.75">
      <c r="C121" s="77">
        <f t="shared" si="5"/>
        <v>1</v>
      </c>
      <c r="D121" s="125"/>
      <c r="E121" s="125"/>
      <c r="F121" s="126">
        <f t="shared" si="7"/>
        <v>0</v>
      </c>
      <c r="G121" s="126"/>
      <c r="H121" s="127">
        <f t="shared" si="6"/>
        <v>0</v>
      </c>
      <c r="I121" s="77" t="e">
        <f>INDEX('01'!$Z$3:$Z$27,MATCH(D121,'01'!$D$3:$D$27,0))</f>
        <v>#N/A</v>
      </c>
      <c r="J121" s="77" t="e">
        <f>INDEX('02'!$Z$3:$Z$27,MATCH(D121,'02'!$D$3:$D$27,0))</f>
        <v>#N/A</v>
      </c>
      <c r="K121" s="77" t="e">
        <f>INDEX('03'!$Z$3:$Z$27,MATCH(D121,'03'!$D$3:$D$27,0))</f>
        <v>#N/A</v>
      </c>
      <c r="L121" s="77" t="e">
        <f>INDEX('04'!$Z$3:$Z$27,MATCH(D121,'04'!$D$3:$D$27,0))</f>
        <v>#N/A</v>
      </c>
    </row>
    <row r="122" spans="3:12" s="77" customFormat="1" ht="15.75">
      <c r="C122" s="77">
        <f t="shared" si="5"/>
        <v>1</v>
      </c>
      <c r="D122" s="125"/>
      <c r="E122" s="125"/>
      <c r="F122" s="126">
        <f t="shared" si="7"/>
        <v>0</v>
      </c>
      <c r="G122" s="126"/>
      <c r="H122" s="127">
        <f t="shared" si="6"/>
        <v>0</v>
      </c>
      <c r="I122" s="77" t="e">
        <f>INDEX('01'!$Z$3:$Z$27,MATCH(D122,'01'!$D$3:$D$27,0))</f>
        <v>#N/A</v>
      </c>
      <c r="J122" s="77" t="e">
        <f>INDEX('02'!$Z$3:$Z$27,MATCH(D122,'02'!$D$3:$D$27,0))</f>
        <v>#N/A</v>
      </c>
      <c r="K122" s="77" t="e">
        <f>INDEX('03'!$Z$3:$Z$27,MATCH(D122,'03'!$D$3:$D$27,0))</f>
        <v>#N/A</v>
      </c>
      <c r="L122" s="77" t="e">
        <f>INDEX('04'!$Z$3:$Z$27,MATCH(D122,'04'!$D$3:$D$27,0))</f>
        <v>#N/A</v>
      </c>
    </row>
    <row r="123" spans="3:12" s="77" customFormat="1" ht="15.75">
      <c r="C123" s="77">
        <f t="shared" si="5"/>
        <v>1</v>
      </c>
      <c r="D123" s="125"/>
      <c r="E123" s="125"/>
      <c r="F123" s="126">
        <f t="shared" si="7"/>
        <v>0</v>
      </c>
      <c r="G123" s="126"/>
      <c r="H123" s="127">
        <f t="shared" si="6"/>
        <v>0</v>
      </c>
      <c r="I123" s="77" t="e">
        <f>INDEX('01'!$Z$3:$Z$27,MATCH(D123,'01'!$D$3:$D$27,0))</f>
        <v>#N/A</v>
      </c>
      <c r="J123" s="77" t="e">
        <f>INDEX('02'!$Z$3:$Z$27,MATCH(D123,'02'!$D$3:$D$27,0))</f>
        <v>#N/A</v>
      </c>
      <c r="K123" s="77" t="e">
        <f>INDEX('03'!$Z$3:$Z$27,MATCH(D123,'03'!$D$3:$D$27,0))</f>
        <v>#N/A</v>
      </c>
      <c r="L123" s="77" t="e">
        <f>INDEX('04'!$Z$3:$Z$27,MATCH(D123,'04'!$D$3:$D$27,0))</f>
        <v>#N/A</v>
      </c>
    </row>
    <row r="124" spans="3:12" s="77" customFormat="1" ht="15.75">
      <c r="C124" s="77">
        <f t="shared" si="5"/>
        <v>1</v>
      </c>
      <c r="D124" s="125"/>
      <c r="E124" s="125"/>
      <c r="F124" s="126">
        <f t="shared" si="7"/>
        <v>0</v>
      </c>
      <c r="G124" s="126"/>
      <c r="H124" s="127">
        <f t="shared" si="6"/>
        <v>0</v>
      </c>
      <c r="I124" s="77" t="e">
        <f>INDEX('01'!$Z$3:$Z$27,MATCH(D124,'01'!$D$3:$D$27,0))</f>
        <v>#N/A</v>
      </c>
      <c r="J124" s="77" t="e">
        <f>INDEX('02'!$Z$3:$Z$27,MATCH(D124,'02'!$D$3:$D$27,0))</f>
        <v>#N/A</v>
      </c>
      <c r="K124" s="77" t="e">
        <f>INDEX('03'!$Z$3:$Z$27,MATCH(D124,'03'!$D$3:$D$27,0))</f>
        <v>#N/A</v>
      </c>
      <c r="L124" s="77" t="e">
        <f>INDEX('04'!$Z$3:$Z$27,MATCH(D124,'04'!$D$3:$D$27,0))</f>
        <v>#N/A</v>
      </c>
    </row>
    <row r="125" spans="3:12" s="77" customFormat="1" ht="15.75">
      <c r="C125" s="77">
        <f t="shared" si="5"/>
        <v>1</v>
      </c>
      <c r="D125" s="125"/>
      <c r="E125" s="125"/>
      <c r="F125" s="126">
        <f t="shared" si="7"/>
        <v>0</v>
      </c>
      <c r="G125" s="126"/>
      <c r="H125" s="127">
        <f t="shared" si="6"/>
        <v>0</v>
      </c>
      <c r="I125" s="77" t="e">
        <f>INDEX('01'!$Z$3:$Z$27,MATCH(D125,'01'!$D$3:$D$27,0))</f>
        <v>#N/A</v>
      </c>
      <c r="J125" s="77" t="e">
        <f>INDEX('02'!$Z$3:$Z$27,MATCH(D125,'02'!$D$3:$D$27,0))</f>
        <v>#N/A</v>
      </c>
      <c r="K125" s="77" t="e">
        <f>INDEX('03'!$Z$3:$Z$27,MATCH(D125,'03'!$D$3:$D$27,0))</f>
        <v>#N/A</v>
      </c>
      <c r="L125" s="77" t="e">
        <f>INDEX('04'!$Z$3:$Z$27,MATCH(D125,'04'!$D$3:$D$27,0))</f>
        <v>#N/A</v>
      </c>
    </row>
    <row r="126" spans="3:12" s="77" customFormat="1" ht="15.75">
      <c r="C126" s="77">
        <f t="shared" si="5"/>
        <v>1</v>
      </c>
      <c r="D126" s="125"/>
      <c r="E126" s="125"/>
      <c r="F126" s="126">
        <f t="shared" si="7"/>
        <v>0</v>
      </c>
      <c r="G126" s="126"/>
      <c r="H126" s="127">
        <f t="shared" si="6"/>
        <v>0</v>
      </c>
      <c r="I126" s="77" t="e">
        <f>INDEX('01'!$Z$3:$Z$27,MATCH(D126,'01'!$D$3:$D$27,0))</f>
        <v>#N/A</v>
      </c>
      <c r="J126" s="77" t="e">
        <f>INDEX('02'!$Z$3:$Z$27,MATCH(D126,'02'!$D$3:$D$27,0))</f>
        <v>#N/A</v>
      </c>
      <c r="K126" s="77" t="e">
        <f>INDEX('03'!$Z$3:$Z$27,MATCH(D126,'03'!$D$3:$D$27,0))</f>
        <v>#N/A</v>
      </c>
      <c r="L126" s="77" t="e">
        <f>INDEX('04'!$Z$3:$Z$27,MATCH(D126,'04'!$D$3:$D$27,0))</f>
        <v>#N/A</v>
      </c>
    </row>
    <row r="127" spans="3:12" s="77" customFormat="1" ht="15.75">
      <c r="C127" s="77">
        <f t="shared" si="5"/>
        <v>1</v>
      </c>
      <c r="D127" s="125"/>
      <c r="E127" s="125"/>
      <c r="F127" s="126">
        <f t="shared" si="7"/>
        <v>0</v>
      </c>
      <c r="G127" s="126"/>
      <c r="H127" s="127">
        <f t="shared" si="6"/>
        <v>0</v>
      </c>
      <c r="I127" s="77" t="e">
        <f>INDEX('01'!$Z$3:$Z$27,MATCH(D127,'01'!$D$3:$D$27,0))</f>
        <v>#N/A</v>
      </c>
      <c r="J127" s="77" t="e">
        <f>INDEX('02'!$Z$3:$Z$27,MATCH(D127,'02'!$D$3:$D$27,0))</f>
        <v>#N/A</v>
      </c>
      <c r="K127" s="77" t="e">
        <f>INDEX('03'!$Z$3:$Z$27,MATCH(D127,'03'!$D$3:$D$27,0))</f>
        <v>#N/A</v>
      </c>
      <c r="L127" s="77" t="e">
        <f>INDEX('04'!$Z$3:$Z$27,MATCH(D127,'04'!$D$3:$D$27,0))</f>
        <v>#N/A</v>
      </c>
    </row>
    <row r="128" spans="3:12" s="77" customFormat="1" ht="15.75">
      <c r="C128" s="77">
        <f t="shared" si="5"/>
        <v>1</v>
      </c>
      <c r="D128" s="125"/>
      <c r="E128" s="125"/>
      <c r="F128" s="126">
        <f t="shared" si="7"/>
        <v>0</v>
      </c>
      <c r="G128" s="126"/>
      <c r="H128" s="127">
        <f t="shared" si="6"/>
        <v>0</v>
      </c>
      <c r="I128" s="77" t="e">
        <f>INDEX('01'!$Z$3:$Z$27,MATCH(D128,'01'!$D$3:$D$27,0))</f>
        <v>#N/A</v>
      </c>
      <c r="J128" s="77" t="e">
        <f>INDEX('02'!$Z$3:$Z$27,MATCH(D128,'02'!$D$3:$D$27,0))</f>
        <v>#N/A</v>
      </c>
      <c r="K128" s="77" t="e">
        <f>INDEX('03'!$Z$3:$Z$27,MATCH(D128,'03'!$D$3:$D$27,0))</f>
        <v>#N/A</v>
      </c>
      <c r="L128" s="77" t="e">
        <f>INDEX('04'!$Z$3:$Z$27,MATCH(D128,'04'!$D$3:$D$27,0))</f>
        <v>#N/A</v>
      </c>
    </row>
    <row r="129" spans="3:12" s="77" customFormat="1" ht="15.75">
      <c r="C129" s="77">
        <f t="shared" si="5"/>
        <v>1</v>
      </c>
      <c r="D129" s="125"/>
      <c r="E129" s="125"/>
      <c r="F129" s="126">
        <f t="shared" si="7"/>
        <v>0</v>
      </c>
      <c r="G129" s="126"/>
      <c r="H129" s="127">
        <f t="shared" si="6"/>
        <v>0</v>
      </c>
      <c r="I129" s="77" t="e">
        <f>INDEX('01'!$Z$3:$Z$27,MATCH(D129,'01'!$D$3:$D$27,0))</f>
        <v>#N/A</v>
      </c>
      <c r="J129" s="77" t="e">
        <f>INDEX('02'!$Z$3:$Z$27,MATCH(D129,'02'!$D$3:$D$27,0))</f>
        <v>#N/A</v>
      </c>
      <c r="K129" s="77" t="e">
        <f>INDEX('03'!$Z$3:$Z$27,MATCH(D129,'03'!$D$3:$D$27,0))</f>
        <v>#N/A</v>
      </c>
      <c r="L129" s="77" t="e">
        <f>INDEX('04'!$Z$3:$Z$27,MATCH(D129,'04'!$D$3:$D$27,0))</f>
        <v>#N/A</v>
      </c>
    </row>
    <row r="130" spans="3:12" s="77" customFormat="1" ht="15.75">
      <c r="C130" s="77">
        <f t="shared" si="5"/>
        <v>1</v>
      </c>
      <c r="D130" s="125"/>
      <c r="E130" s="125"/>
      <c r="F130" s="126">
        <f t="shared" si="7"/>
        <v>0</v>
      </c>
      <c r="G130" s="126"/>
      <c r="H130" s="127">
        <f t="shared" si="6"/>
        <v>0</v>
      </c>
      <c r="I130" s="77" t="e">
        <f>INDEX('01'!$Z$3:$Z$27,MATCH(D130,'01'!$D$3:$D$27,0))</f>
        <v>#N/A</v>
      </c>
      <c r="J130" s="77" t="e">
        <f>INDEX('02'!$Z$3:$Z$27,MATCH(D130,'02'!$D$3:$D$27,0))</f>
        <v>#N/A</v>
      </c>
      <c r="K130" s="77" t="e">
        <f>INDEX('03'!$Z$3:$Z$27,MATCH(D130,'03'!$D$3:$D$27,0))</f>
        <v>#N/A</v>
      </c>
      <c r="L130" s="77" t="e">
        <f>INDEX('04'!$Z$3:$Z$27,MATCH(D130,'04'!$D$3:$D$27,0))</f>
        <v>#N/A</v>
      </c>
    </row>
    <row r="131" spans="3:12" s="77" customFormat="1" ht="15.75">
      <c r="C131" s="77">
        <f t="shared" si="5"/>
        <v>1</v>
      </c>
      <c r="D131" s="125"/>
      <c r="E131" s="125"/>
      <c r="F131" s="126">
        <f t="shared" si="7"/>
        <v>0</v>
      </c>
      <c r="G131" s="126"/>
      <c r="H131" s="127">
        <f t="shared" si="6"/>
        <v>0</v>
      </c>
      <c r="I131" s="77" t="e">
        <f>INDEX('01'!$Z$3:$Z$27,MATCH(D131,'01'!$D$3:$D$27,0))</f>
        <v>#N/A</v>
      </c>
      <c r="J131" s="77" t="e">
        <f>INDEX('02'!$Z$3:$Z$27,MATCH(D131,'02'!$D$3:$D$27,0))</f>
        <v>#N/A</v>
      </c>
      <c r="K131" s="77" t="e">
        <f>INDEX('03'!$Z$3:$Z$27,MATCH(D131,'03'!$D$3:$D$27,0))</f>
        <v>#N/A</v>
      </c>
      <c r="L131" s="77" t="e">
        <f>INDEX('04'!$Z$3:$Z$27,MATCH(D131,'04'!$D$3:$D$27,0))</f>
        <v>#N/A</v>
      </c>
    </row>
    <row r="132" spans="3:12" s="77" customFormat="1" ht="15.75">
      <c r="C132" s="77">
        <f t="shared" si="5"/>
        <v>1</v>
      </c>
      <c r="D132" s="125"/>
      <c r="E132" s="125"/>
      <c r="F132" s="126">
        <f t="shared" si="7"/>
        <v>0</v>
      </c>
      <c r="G132" s="126"/>
      <c r="H132" s="127">
        <f t="shared" si="6"/>
        <v>0</v>
      </c>
      <c r="I132" s="77" t="e">
        <f>INDEX('01'!$Z$3:$Z$27,MATCH(D132,'01'!$D$3:$D$27,0))</f>
        <v>#N/A</v>
      </c>
      <c r="J132" s="77" t="e">
        <f>INDEX('02'!$Z$3:$Z$27,MATCH(D132,'02'!$D$3:$D$27,0))</f>
        <v>#N/A</v>
      </c>
      <c r="K132" s="77" t="e">
        <f>INDEX('03'!$Z$3:$Z$27,MATCH(D132,'03'!$D$3:$D$27,0))</f>
        <v>#N/A</v>
      </c>
      <c r="L132" s="77" t="e">
        <f>INDEX('04'!$Z$3:$Z$27,MATCH(D132,'04'!$D$3:$D$27,0))</f>
        <v>#N/A</v>
      </c>
    </row>
    <row r="133" spans="3:12" s="77" customFormat="1" ht="15.75">
      <c r="C133" s="77">
        <f aca="true" t="shared" si="8" ref="C133:C196">RANK(F133,$F$4:$F$237)</f>
        <v>1</v>
      </c>
      <c r="D133" s="125"/>
      <c r="E133" s="125"/>
      <c r="F133" s="126">
        <f aca="true" t="shared" si="9" ref="F133:F196">SUM(H133:H133)</f>
        <v>0</v>
      </c>
      <c r="G133" s="126"/>
      <c r="H133" s="127">
        <f t="shared" si="6"/>
        <v>0</v>
      </c>
      <c r="I133" s="77" t="e">
        <f>INDEX('01'!$Z$3:$Z$27,MATCH(D133,'01'!$D$3:$D$27,0))</f>
        <v>#N/A</v>
      </c>
      <c r="J133" s="77" t="e">
        <f>INDEX('02'!$Z$3:$Z$27,MATCH(D133,'02'!$D$3:$D$27,0))</f>
        <v>#N/A</v>
      </c>
      <c r="K133" s="77" t="e">
        <f>INDEX('03'!$Z$3:$Z$27,MATCH(D133,'03'!$D$3:$D$27,0))</f>
        <v>#N/A</v>
      </c>
      <c r="L133" s="77" t="e">
        <f>INDEX('04'!$Z$3:$Z$27,MATCH(D133,'04'!$D$3:$D$27,0))</f>
        <v>#N/A</v>
      </c>
    </row>
    <row r="134" spans="3:12" s="77" customFormat="1" ht="15.75">
      <c r="C134" s="77">
        <f t="shared" si="8"/>
        <v>1</v>
      </c>
      <c r="D134" s="125"/>
      <c r="E134" s="125"/>
      <c r="F134" s="126">
        <f t="shared" si="9"/>
        <v>0</v>
      </c>
      <c r="G134" s="126"/>
      <c r="H134" s="127">
        <f aca="true" t="shared" si="10" ref="H134:H197">SUMIF(I134:L134,"&gt;0",I134:L134)</f>
        <v>0</v>
      </c>
      <c r="I134" s="77" t="e">
        <f>INDEX('01'!$Z$3:$Z$27,MATCH(D134,'01'!$D$3:$D$27,0))</f>
        <v>#N/A</v>
      </c>
      <c r="J134" s="77" t="e">
        <f>INDEX('02'!$Z$3:$Z$27,MATCH(D134,'02'!$D$3:$D$27,0))</f>
        <v>#N/A</v>
      </c>
      <c r="K134" s="77" t="e">
        <f>INDEX('03'!$Z$3:$Z$27,MATCH(D134,'03'!$D$3:$D$27,0))</f>
        <v>#N/A</v>
      </c>
      <c r="L134" s="77" t="e">
        <f>INDEX('04'!$Z$3:$Z$27,MATCH(D134,'04'!$D$3:$D$27,0))</f>
        <v>#N/A</v>
      </c>
    </row>
    <row r="135" spans="3:12" s="77" customFormat="1" ht="15.75">
      <c r="C135" s="77">
        <f t="shared" si="8"/>
        <v>1</v>
      </c>
      <c r="D135" s="125"/>
      <c r="E135" s="125"/>
      <c r="F135" s="126">
        <f t="shared" si="9"/>
        <v>0</v>
      </c>
      <c r="G135" s="126"/>
      <c r="H135" s="127">
        <f t="shared" si="10"/>
        <v>0</v>
      </c>
      <c r="I135" s="77" t="e">
        <f>INDEX('01'!$Z$3:$Z$27,MATCH(D135,'01'!$D$3:$D$27,0))</f>
        <v>#N/A</v>
      </c>
      <c r="J135" s="77" t="e">
        <f>INDEX('02'!$Z$3:$Z$27,MATCH(D135,'02'!$D$3:$D$27,0))</f>
        <v>#N/A</v>
      </c>
      <c r="K135" s="77" t="e">
        <f>INDEX('03'!$Z$3:$Z$27,MATCH(D135,'03'!$D$3:$D$27,0))</f>
        <v>#N/A</v>
      </c>
      <c r="L135" s="77" t="e">
        <f>INDEX('04'!$Z$3:$Z$27,MATCH(D135,'04'!$D$3:$D$27,0))</f>
        <v>#N/A</v>
      </c>
    </row>
    <row r="136" spans="3:12" s="77" customFormat="1" ht="15.75">
      <c r="C136" s="77">
        <f t="shared" si="8"/>
        <v>1</v>
      </c>
      <c r="D136" s="125"/>
      <c r="E136" s="125"/>
      <c r="F136" s="126">
        <f t="shared" si="9"/>
        <v>0</v>
      </c>
      <c r="G136" s="126"/>
      <c r="H136" s="127">
        <f t="shared" si="10"/>
        <v>0</v>
      </c>
      <c r="I136" s="77" t="e">
        <f>INDEX('01'!$Z$3:$Z$27,MATCH(D136,'01'!$D$3:$D$27,0))</f>
        <v>#N/A</v>
      </c>
      <c r="J136" s="77" t="e">
        <f>INDEX('02'!$Z$3:$Z$27,MATCH(D136,'02'!$D$3:$D$27,0))</f>
        <v>#N/A</v>
      </c>
      <c r="K136" s="77" t="e">
        <f>INDEX('03'!$Z$3:$Z$27,MATCH(D136,'03'!$D$3:$D$27,0))</f>
        <v>#N/A</v>
      </c>
      <c r="L136" s="77" t="e">
        <f>INDEX('04'!$Z$3:$Z$27,MATCH(D136,'04'!$D$3:$D$27,0))</f>
        <v>#N/A</v>
      </c>
    </row>
    <row r="137" spans="3:12" s="77" customFormat="1" ht="15.75">
      <c r="C137" s="77">
        <f t="shared" si="8"/>
        <v>1</v>
      </c>
      <c r="D137" s="125"/>
      <c r="E137" s="125"/>
      <c r="F137" s="126">
        <f t="shared" si="9"/>
        <v>0</v>
      </c>
      <c r="G137" s="126"/>
      <c r="H137" s="127">
        <f t="shared" si="10"/>
        <v>0</v>
      </c>
      <c r="I137" s="77" t="e">
        <f>INDEX('01'!$Z$3:$Z$27,MATCH(D137,'01'!$D$3:$D$27,0))</f>
        <v>#N/A</v>
      </c>
      <c r="J137" s="77" t="e">
        <f>INDEX('02'!$Z$3:$Z$27,MATCH(D137,'02'!$D$3:$D$27,0))</f>
        <v>#N/A</v>
      </c>
      <c r="K137" s="77" t="e">
        <f>INDEX('03'!$Z$3:$Z$27,MATCH(D137,'03'!$D$3:$D$27,0))</f>
        <v>#N/A</v>
      </c>
      <c r="L137" s="77" t="e">
        <f>INDEX('04'!$Z$3:$Z$27,MATCH(D137,'04'!$D$3:$D$27,0))</f>
        <v>#N/A</v>
      </c>
    </row>
    <row r="138" spans="3:12" s="77" customFormat="1" ht="15.75">
      <c r="C138" s="77">
        <f t="shared" si="8"/>
        <v>1</v>
      </c>
      <c r="D138" s="125"/>
      <c r="E138" s="125"/>
      <c r="F138" s="126">
        <f t="shared" si="9"/>
        <v>0</v>
      </c>
      <c r="G138" s="126"/>
      <c r="H138" s="127">
        <f t="shared" si="10"/>
        <v>0</v>
      </c>
      <c r="I138" s="77" t="e">
        <f>INDEX('01'!$Z$3:$Z$27,MATCH(D138,'01'!$D$3:$D$27,0))</f>
        <v>#N/A</v>
      </c>
      <c r="J138" s="77" t="e">
        <f>INDEX('02'!$Z$3:$Z$27,MATCH(D138,'02'!$D$3:$D$27,0))</f>
        <v>#N/A</v>
      </c>
      <c r="K138" s="77" t="e">
        <f>INDEX('03'!$Z$3:$Z$27,MATCH(D138,'03'!$D$3:$D$27,0))</f>
        <v>#N/A</v>
      </c>
      <c r="L138" s="77" t="e">
        <f>INDEX('04'!$Z$3:$Z$27,MATCH(D138,'04'!$D$3:$D$27,0))</f>
        <v>#N/A</v>
      </c>
    </row>
    <row r="139" spans="3:12" s="77" customFormat="1" ht="15.75">
      <c r="C139" s="77">
        <f t="shared" si="8"/>
        <v>1</v>
      </c>
      <c r="D139" s="125"/>
      <c r="E139" s="125"/>
      <c r="F139" s="126">
        <f t="shared" si="9"/>
        <v>0</v>
      </c>
      <c r="G139" s="126"/>
      <c r="H139" s="127">
        <f t="shared" si="10"/>
        <v>0</v>
      </c>
      <c r="I139" s="77" t="e">
        <f>INDEX('01'!$Z$3:$Z$27,MATCH(D139,'01'!$D$3:$D$27,0))</f>
        <v>#N/A</v>
      </c>
      <c r="J139" s="77" t="e">
        <f>INDEX('02'!$Z$3:$Z$27,MATCH(D139,'02'!$D$3:$D$27,0))</f>
        <v>#N/A</v>
      </c>
      <c r="K139" s="77" t="e">
        <f>INDEX('03'!$Z$3:$Z$27,MATCH(D139,'03'!$D$3:$D$27,0))</f>
        <v>#N/A</v>
      </c>
      <c r="L139" s="77" t="e">
        <f>INDEX('04'!$Z$3:$Z$27,MATCH(D139,'04'!$D$3:$D$27,0))</f>
        <v>#N/A</v>
      </c>
    </row>
    <row r="140" spans="3:12" s="77" customFormat="1" ht="15.75">
      <c r="C140" s="77">
        <f t="shared" si="8"/>
        <v>1</v>
      </c>
      <c r="D140" s="125"/>
      <c r="E140" s="125"/>
      <c r="F140" s="126">
        <f t="shared" si="9"/>
        <v>0</v>
      </c>
      <c r="G140" s="126"/>
      <c r="H140" s="127">
        <f t="shared" si="10"/>
        <v>0</v>
      </c>
      <c r="I140" s="77" t="e">
        <f>INDEX('01'!$Z$3:$Z$27,MATCH(D140,'01'!$D$3:$D$27,0))</f>
        <v>#N/A</v>
      </c>
      <c r="J140" s="77" t="e">
        <f>INDEX('02'!$Z$3:$Z$27,MATCH(D140,'02'!$D$3:$D$27,0))</f>
        <v>#N/A</v>
      </c>
      <c r="K140" s="77" t="e">
        <f>INDEX('03'!$Z$3:$Z$27,MATCH(D140,'03'!$D$3:$D$27,0))</f>
        <v>#N/A</v>
      </c>
      <c r="L140" s="77" t="e">
        <f>INDEX('04'!$Z$3:$Z$27,MATCH(D140,'04'!$D$3:$D$27,0))</f>
        <v>#N/A</v>
      </c>
    </row>
    <row r="141" spans="3:12" s="77" customFormat="1" ht="15.75">
      <c r="C141" s="77">
        <f t="shared" si="8"/>
        <v>1</v>
      </c>
      <c r="D141" s="125"/>
      <c r="E141" s="125"/>
      <c r="F141" s="126">
        <f t="shared" si="9"/>
        <v>0</v>
      </c>
      <c r="G141" s="126"/>
      <c r="H141" s="127">
        <f t="shared" si="10"/>
        <v>0</v>
      </c>
      <c r="I141" s="77" t="e">
        <f>INDEX('01'!$Z$3:$Z$27,MATCH(D141,'01'!$D$3:$D$27,0))</f>
        <v>#N/A</v>
      </c>
      <c r="J141" s="77" t="e">
        <f>INDEX('02'!$Z$3:$Z$27,MATCH(D141,'02'!$D$3:$D$27,0))</f>
        <v>#N/A</v>
      </c>
      <c r="K141" s="77" t="e">
        <f>INDEX('03'!$Z$3:$Z$27,MATCH(D141,'03'!$D$3:$D$27,0))</f>
        <v>#N/A</v>
      </c>
      <c r="L141" s="77" t="e">
        <f>INDEX('04'!$Z$3:$Z$27,MATCH(D141,'04'!$D$3:$D$27,0))</f>
        <v>#N/A</v>
      </c>
    </row>
    <row r="142" spans="3:12" s="77" customFormat="1" ht="15.75">
      <c r="C142" s="77">
        <f t="shared" si="8"/>
        <v>1</v>
      </c>
      <c r="D142" s="125"/>
      <c r="E142" s="125"/>
      <c r="F142" s="126">
        <f t="shared" si="9"/>
        <v>0</v>
      </c>
      <c r="G142" s="126"/>
      <c r="H142" s="127">
        <f t="shared" si="10"/>
        <v>0</v>
      </c>
      <c r="I142" s="77" t="e">
        <f>INDEX('01'!$Z$3:$Z$27,MATCH(D142,'01'!$D$3:$D$27,0))</f>
        <v>#N/A</v>
      </c>
      <c r="J142" s="77" t="e">
        <f>INDEX('02'!$Z$3:$Z$27,MATCH(D142,'02'!$D$3:$D$27,0))</f>
        <v>#N/A</v>
      </c>
      <c r="K142" s="77" t="e">
        <f>INDEX('03'!$Z$3:$Z$27,MATCH(D142,'03'!$D$3:$D$27,0))</f>
        <v>#N/A</v>
      </c>
      <c r="L142" s="77" t="e">
        <f>INDEX('04'!$Z$3:$Z$27,MATCH(D142,'04'!$D$3:$D$27,0))</f>
        <v>#N/A</v>
      </c>
    </row>
    <row r="143" spans="3:12" s="77" customFormat="1" ht="15.75">
      <c r="C143" s="77">
        <f t="shared" si="8"/>
        <v>1</v>
      </c>
      <c r="D143" s="125"/>
      <c r="E143" s="125"/>
      <c r="F143" s="126">
        <f t="shared" si="9"/>
        <v>0</v>
      </c>
      <c r="G143" s="126"/>
      <c r="H143" s="127">
        <f t="shared" si="10"/>
        <v>0</v>
      </c>
      <c r="I143" s="77" t="e">
        <f>INDEX('01'!$Z$3:$Z$27,MATCH(D143,'01'!$D$3:$D$27,0))</f>
        <v>#N/A</v>
      </c>
      <c r="J143" s="77" t="e">
        <f>INDEX('02'!$Z$3:$Z$27,MATCH(D143,'02'!$D$3:$D$27,0))</f>
        <v>#N/A</v>
      </c>
      <c r="K143" s="77" t="e">
        <f>INDEX('03'!$Z$3:$Z$27,MATCH(D143,'03'!$D$3:$D$27,0))</f>
        <v>#N/A</v>
      </c>
      <c r="L143" s="77" t="e">
        <f>INDEX('04'!$Z$3:$Z$27,MATCH(D143,'04'!$D$3:$D$27,0))</f>
        <v>#N/A</v>
      </c>
    </row>
    <row r="144" spans="3:12" s="77" customFormat="1" ht="15.75">
      <c r="C144" s="77">
        <f t="shared" si="8"/>
        <v>1</v>
      </c>
      <c r="D144" s="125"/>
      <c r="E144" s="125"/>
      <c r="F144" s="126">
        <f t="shared" si="9"/>
        <v>0</v>
      </c>
      <c r="G144" s="126"/>
      <c r="H144" s="127">
        <f t="shared" si="10"/>
        <v>0</v>
      </c>
      <c r="I144" s="77" t="e">
        <f>INDEX('01'!$Z$3:$Z$27,MATCH(D144,'01'!$D$3:$D$27,0))</f>
        <v>#N/A</v>
      </c>
      <c r="J144" s="77" t="e">
        <f>INDEX('02'!$Z$3:$Z$27,MATCH(D144,'02'!$D$3:$D$27,0))</f>
        <v>#N/A</v>
      </c>
      <c r="K144" s="77" t="e">
        <f>INDEX('03'!$Z$3:$Z$27,MATCH(D144,'03'!$D$3:$D$27,0))</f>
        <v>#N/A</v>
      </c>
      <c r="L144" s="77" t="e">
        <f>INDEX('04'!$Z$3:$Z$27,MATCH(D144,'04'!$D$3:$D$27,0))</f>
        <v>#N/A</v>
      </c>
    </row>
    <row r="145" spans="3:12" s="77" customFormat="1" ht="15.75">
      <c r="C145" s="77">
        <f t="shared" si="8"/>
        <v>1</v>
      </c>
      <c r="D145" s="125"/>
      <c r="E145" s="125"/>
      <c r="F145" s="126">
        <f t="shared" si="9"/>
        <v>0</v>
      </c>
      <c r="G145" s="126"/>
      <c r="H145" s="127">
        <f t="shared" si="10"/>
        <v>0</v>
      </c>
      <c r="I145" s="77" t="e">
        <f>INDEX('01'!$Z$3:$Z$27,MATCH(D145,'01'!$D$3:$D$27,0))</f>
        <v>#N/A</v>
      </c>
      <c r="J145" s="77" t="e">
        <f>INDEX('02'!$Z$3:$Z$27,MATCH(D145,'02'!$D$3:$D$27,0))</f>
        <v>#N/A</v>
      </c>
      <c r="K145" s="77" t="e">
        <f>INDEX('03'!$Z$3:$Z$27,MATCH(D145,'03'!$D$3:$D$27,0))</f>
        <v>#N/A</v>
      </c>
      <c r="L145" s="77" t="e">
        <f>INDEX('04'!$Z$3:$Z$27,MATCH(D145,'04'!$D$3:$D$27,0))</f>
        <v>#N/A</v>
      </c>
    </row>
    <row r="146" spans="3:12" s="77" customFormat="1" ht="15.75">
      <c r="C146" s="77">
        <f t="shared" si="8"/>
        <v>1</v>
      </c>
      <c r="D146" s="125"/>
      <c r="E146" s="125"/>
      <c r="F146" s="126">
        <f t="shared" si="9"/>
        <v>0</v>
      </c>
      <c r="G146" s="126"/>
      <c r="H146" s="127">
        <f t="shared" si="10"/>
        <v>0</v>
      </c>
      <c r="I146" s="77" t="e">
        <f>INDEX('01'!$Z$3:$Z$27,MATCH(D146,'01'!$D$3:$D$27,0))</f>
        <v>#N/A</v>
      </c>
      <c r="J146" s="77" t="e">
        <f>INDEX('02'!$Z$3:$Z$27,MATCH(D146,'02'!$D$3:$D$27,0))</f>
        <v>#N/A</v>
      </c>
      <c r="K146" s="77" t="e">
        <f>INDEX('03'!$Z$3:$Z$27,MATCH(D146,'03'!$D$3:$D$27,0))</f>
        <v>#N/A</v>
      </c>
      <c r="L146" s="77" t="e">
        <f>INDEX('04'!$Z$3:$Z$27,MATCH(D146,'04'!$D$3:$D$27,0))</f>
        <v>#N/A</v>
      </c>
    </row>
    <row r="147" spans="3:12" s="77" customFormat="1" ht="15.75">
      <c r="C147" s="77">
        <f t="shared" si="8"/>
        <v>1</v>
      </c>
      <c r="D147" s="125"/>
      <c r="E147" s="125"/>
      <c r="F147" s="126">
        <f t="shared" si="9"/>
        <v>0</v>
      </c>
      <c r="G147" s="126"/>
      <c r="H147" s="127">
        <f t="shared" si="10"/>
        <v>0</v>
      </c>
      <c r="I147" s="77" t="e">
        <f>INDEX('01'!$Z$3:$Z$27,MATCH(D147,'01'!$D$3:$D$27,0))</f>
        <v>#N/A</v>
      </c>
      <c r="J147" s="77" t="e">
        <f>INDEX('02'!$Z$3:$Z$27,MATCH(D147,'02'!$D$3:$D$27,0))</f>
        <v>#N/A</v>
      </c>
      <c r="K147" s="77" t="e">
        <f>INDEX('03'!$Z$3:$Z$27,MATCH(D147,'03'!$D$3:$D$27,0))</f>
        <v>#N/A</v>
      </c>
      <c r="L147" s="77" t="e">
        <f>INDEX('04'!$Z$3:$Z$27,MATCH(D147,'04'!$D$3:$D$27,0))</f>
        <v>#N/A</v>
      </c>
    </row>
    <row r="148" spans="3:12" s="77" customFormat="1" ht="15.75">
      <c r="C148" s="77">
        <f t="shared" si="8"/>
        <v>1</v>
      </c>
      <c r="D148" s="125"/>
      <c r="E148" s="125"/>
      <c r="F148" s="126">
        <f t="shared" si="9"/>
        <v>0</v>
      </c>
      <c r="G148" s="126"/>
      <c r="H148" s="127">
        <f t="shared" si="10"/>
        <v>0</v>
      </c>
      <c r="I148" s="77" t="e">
        <f>INDEX('01'!$Z$3:$Z$27,MATCH(D148,'01'!$D$3:$D$27,0))</f>
        <v>#N/A</v>
      </c>
      <c r="J148" s="77" t="e">
        <f>INDEX('02'!$Z$3:$Z$27,MATCH(D148,'02'!$D$3:$D$27,0))</f>
        <v>#N/A</v>
      </c>
      <c r="K148" s="77" t="e">
        <f>INDEX('03'!$Z$3:$Z$27,MATCH(D148,'03'!$D$3:$D$27,0))</f>
        <v>#N/A</v>
      </c>
      <c r="L148" s="77" t="e">
        <f>INDEX('04'!$Z$3:$Z$27,MATCH(D148,'04'!$D$3:$D$27,0))</f>
        <v>#N/A</v>
      </c>
    </row>
    <row r="149" spans="3:12" s="77" customFormat="1" ht="15.75">
      <c r="C149" s="77">
        <f t="shared" si="8"/>
        <v>1</v>
      </c>
      <c r="D149" s="125"/>
      <c r="E149" s="125"/>
      <c r="F149" s="126">
        <f t="shared" si="9"/>
        <v>0</v>
      </c>
      <c r="G149" s="126"/>
      <c r="H149" s="127">
        <f t="shared" si="10"/>
        <v>0</v>
      </c>
      <c r="I149" s="77" t="e">
        <f>INDEX('01'!$Z$3:$Z$27,MATCH(D149,'01'!$D$3:$D$27,0))</f>
        <v>#N/A</v>
      </c>
      <c r="J149" s="77" t="e">
        <f>INDEX('02'!$Z$3:$Z$27,MATCH(D149,'02'!$D$3:$D$27,0))</f>
        <v>#N/A</v>
      </c>
      <c r="K149" s="77" t="e">
        <f>INDEX('03'!$Z$3:$Z$27,MATCH(D149,'03'!$D$3:$D$27,0))</f>
        <v>#N/A</v>
      </c>
      <c r="L149" s="77" t="e">
        <f>INDEX('04'!$Z$3:$Z$27,MATCH(D149,'04'!$D$3:$D$27,0))</f>
        <v>#N/A</v>
      </c>
    </row>
    <row r="150" spans="3:12" s="77" customFormat="1" ht="15.75">
      <c r="C150" s="77">
        <f t="shared" si="8"/>
        <v>1</v>
      </c>
      <c r="D150" s="125"/>
      <c r="E150" s="125"/>
      <c r="F150" s="126">
        <f t="shared" si="9"/>
        <v>0</v>
      </c>
      <c r="G150" s="126"/>
      <c r="H150" s="127">
        <f t="shared" si="10"/>
        <v>0</v>
      </c>
      <c r="I150" s="77" t="e">
        <f>INDEX('01'!$Z$3:$Z$27,MATCH(D150,'01'!$D$3:$D$27,0))</f>
        <v>#N/A</v>
      </c>
      <c r="J150" s="77" t="e">
        <f>INDEX('02'!$Z$3:$Z$27,MATCH(D150,'02'!$D$3:$D$27,0))</f>
        <v>#N/A</v>
      </c>
      <c r="K150" s="77" t="e">
        <f>INDEX('03'!$Z$3:$Z$27,MATCH(D150,'03'!$D$3:$D$27,0))</f>
        <v>#N/A</v>
      </c>
      <c r="L150" s="77" t="e">
        <f>INDEX('04'!$Z$3:$Z$27,MATCH(D150,'04'!$D$3:$D$27,0))</f>
        <v>#N/A</v>
      </c>
    </row>
    <row r="151" spans="3:12" s="77" customFormat="1" ht="15.75">
      <c r="C151" s="77">
        <f t="shared" si="8"/>
        <v>1</v>
      </c>
      <c r="D151" s="125"/>
      <c r="E151" s="125"/>
      <c r="F151" s="126">
        <f t="shared" si="9"/>
        <v>0</v>
      </c>
      <c r="G151" s="126"/>
      <c r="H151" s="127">
        <f t="shared" si="10"/>
        <v>0</v>
      </c>
      <c r="I151" s="77" t="e">
        <f>INDEX('01'!$Z$3:$Z$27,MATCH(D151,'01'!$D$3:$D$27,0))</f>
        <v>#N/A</v>
      </c>
      <c r="J151" s="77" t="e">
        <f>INDEX('02'!$Z$3:$Z$27,MATCH(D151,'02'!$D$3:$D$27,0))</f>
        <v>#N/A</v>
      </c>
      <c r="K151" s="77" t="e">
        <f>INDEX('03'!$Z$3:$Z$27,MATCH(D151,'03'!$D$3:$D$27,0))</f>
        <v>#N/A</v>
      </c>
      <c r="L151" s="77" t="e">
        <f>INDEX('04'!$Z$3:$Z$27,MATCH(D151,'04'!$D$3:$D$27,0))</f>
        <v>#N/A</v>
      </c>
    </row>
    <row r="152" spans="3:12" s="77" customFormat="1" ht="15.75">
      <c r="C152" s="77">
        <f t="shared" si="8"/>
        <v>1</v>
      </c>
      <c r="D152" s="125"/>
      <c r="E152" s="125"/>
      <c r="F152" s="126">
        <f t="shared" si="9"/>
        <v>0</v>
      </c>
      <c r="G152" s="126"/>
      <c r="H152" s="127">
        <f t="shared" si="10"/>
        <v>0</v>
      </c>
      <c r="I152" s="77" t="e">
        <f>INDEX('01'!$Z$3:$Z$27,MATCH(D152,'01'!$D$3:$D$27,0))</f>
        <v>#N/A</v>
      </c>
      <c r="J152" s="77" t="e">
        <f>INDEX('02'!$Z$3:$Z$27,MATCH(D152,'02'!$D$3:$D$27,0))</f>
        <v>#N/A</v>
      </c>
      <c r="K152" s="77" t="e">
        <f>INDEX('03'!$Z$3:$Z$27,MATCH(D152,'03'!$D$3:$D$27,0))</f>
        <v>#N/A</v>
      </c>
      <c r="L152" s="77" t="e">
        <f>INDEX('04'!$Z$3:$Z$27,MATCH(D152,'04'!$D$3:$D$27,0))</f>
        <v>#N/A</v>
      </c>
    </row>
    <row r="153" spans="3:12" s="77" customFormat="1" ht="15.75">
      <c r="C153" s="77">
        <f t="shared" si="8"/>
        <v>1</v>
      </c>
      <c r="D153" s="125"/>
      <c r="E153" s="125"/>
      <c r="F153" s="126">
        <f t="shared" si="9"/>
        <v>0</v>
      </c>
      <c r="G153" s="126"/>
      <c r="H153" s="127">
        <f t="shared" si="10"/>
        <v>0</v>
      </c>
      <c r="I153" s="77" t="e">
        <f>INDEX('01'!$Z$3:$Z$27,MATCH(D153,'01'!$D$3:$D$27,0))</f>
        <v>#N/A</v>
      </c>
      <c r="J153" s="77" t="e">
        <f>INDEX('02'!$Z$3:$Z$27,MATCH(D153,'02'!$D$3:$D$27,0))</f>
        <v>#N/A</v>
      </c>
      <c r="K153" s="77" t="e">
        <f>INDEX('03'!$Z$3:$Z$27,MATCH(D153,'03'!$D$3:$D$27,0))</f>
        <v>#N/A</v>
      </c>
      <c r="L153" s="77" t="e">
        <f>INDEX('04'!$Z$3:$Z$27,MATCH(D153,'04'!$D$3:$D$27,0))</f>
        <v>#N/A</v>
      </c>
    </row>
    <row r="154" spans="3:12" s="77" customFormat="1" ht="15.75">
      <c r="C154" s="77">
        <f t="shared" si="8"/>
        <v>1</v>
      </c>
      <c r="D154" s="125"/>
      <c r="E154" s="125"/>
      <c r="F154" s="126">
        <f t="shared" si="9"/>
        <v>0</v>
      </c>
      <c r="G154" s="126"/>
      <c r="H154" s="127">
        <f t="shared" si="10"/>
        <v>0</v>
      </c>
      <c r="I154" s="77" t="e">
        <f>INDEX('01'!$Z$3:$Z$27,MATCH(D154,'01'!$D$3:$D$27,0))</f>
        <v>#N/A</v>
      </c>
      <c r="J154" s="77" t="e">
        <f>INDEX('02'!$Z$3:$Z$27,MATCH(D154,'02'!$D$3:$D$27,0))</f>
        <v>#N/A</v>
      </c>
      <c r="K154" s="77" t="e">
        <f>INDEX('03'!$Z$3:$Z$27,MATCH(D154,'03'!$D$3:$D$27,0))</f>
        <v>#N/A</v>
      </c>
      <c r="L154" s="77" t="e">
        <f>INDEX('04'!$Z$3:$Z$27,MATCH(D154,'04'!$D$3:$D$27,0))</f>
        <v>#N/A</v>
      </c>
    </row>
    <row r="155" spans="3:12" s="77" customFormat="1" ht="15.75">
      <c r="C155" s="77">
        <f t="shared" si="8"/>
        <v>1</v>
      </c>
      <c r="D155" s="125"/>
      <c r="E155" s="125"/>
      <c r="F155" s="126">
        <f t="shared" si="9"/>
        <v>0</v>
      </c>
      <c r="G155" s="126"/>
      <c r="H155" s="127">
        <f t="shared" si="10"/>
        <v>0</v>
      </c>
      <c r="I155" s="77" t="e">
        <f>INDEX('01'!$Z$3:$Z$27,MATCH(D155,'01'!$D$3:$D$27,0))</f>
        <v>#N/A</v>
      </c>
      <c r="J155" s="77" t="e">
        <f>INDEX('02'!$Z$3:$Z$27,MATCH(D155,'02'!$D$3:$D$27,0))</f>
        <v>#N/A</v>
      </c>
      <c r="K155" s="77" t="e">
        <f>INDEX('03'!$Z$3:$Z$27,MATCH(D155,'03'!$D$3:$D$27,0))</f>
        <v>#N/A</v>
      </c>
      <c r="L155" s="77" t="e">
        <f>INDEX('04'!$Z$3:$Z$27,MATCH(D155,'04'!$D$3:$D$27,0))</f>
        <v>#N/A</v>
      </c>
    </row>
    <row r="156" spans="3:12" s="77" customFormat="1" ht="15.75">
      <c r="C156" s="77">
        <f t="shared" si="8"/>
        <v>1</v>
      </c>
      <c r="D156" s="125"/>
      <c r="E156" s="125"/>
      <c r="F156" s="126">
        <f t="shared" si="9"/>
        <v>0</v>
      </c>
      <c r="G156" s="126"/>
      <c r="H156" s="127">
        <f t="shared" si="10"/>
        <v>0</v>
      </c>
      <c r="I156" s="77" t="e">
        <f>INDEX('01'!$Z$3:$Z$27,MATCH(D156,'01'!$D$3:$D$27,0))</f>
        <v>#N/A</v>
      </c>
      <c r="J156" s="77" t="e">
        <f>INDEX('02'!$Z$3:$Z$27,MATCH(D156,'02'!$D$3:$D$27,0))</f>
        <v>#N/A</v>
      </c>
      <c r="K156" s="77" t="e">
        <f>INDEX('03'!$Z$3:$Z$27,MATCH(D156,'03'!$D$3:$D$27,0))</f>
        <v>#N/A</v>
      </c>
      <c r="L156" s="77" t="e">
        <f>INDEX('04'!$Z$3:$Z$27,MATCH(D156,'04'!$D$3:$D$27,0))</f>
        <v>#N/A</v>
      </c>
    </row>
    <row r="157" spans="3:12" s="77" customFormat="1" ht="15.75">
      <c r="C157" s="77">
        <f t="shared" si="8"/>
        <v>1</v>
      </c>
      <c r="D157" s="125"/>
      <c r="E157" s="125"/>
      <c r="F157" s="126">
        <f t="shared" si="9"/>
        <v>0</v>
      </c>
      <c r="G157" s="126"/>
      <c r="H157" s="127">
        <f t="shared" si="10"/>
        <v>0</v>
      </c>
      <c r="I157" s="77" t="e">
        <f>INDEX('01'!$Z$3:$Z$27,MATCH(D157,'01'!$D$3:$D$27,0))</f>
        <v>#N/A</v>
      </c>
      <c r="J157" s="77" t="e">
        <f>INDEX('02'!$Z$3:$Z$27,MATCH(D157,'02'!$D$3:$D$27,0))</f>
        <v>#N/A</v>
      </c>
      <c r="K157" s="77" t="e">
        <f>INDEX('03'!$Z$3:$Z$27,MATCH(D157,'03'!$D$3:$D$27,0))</f>
        <v>#N/A</v>
      </c>
      <c r="L157" s="77" t="e">
        <f>INDEX('04'!$Z$3:$Z$27,MATCH(D157,'04'!$D$3:$D$27,0))</f>
        <v>#N/A</v>
      </c>
    </row>
    <row r="158" spans="3:12" s="77" customFormat="1" ht="15.75">
      <c r="C158" s="77">
        <f t="shared" si="8"/>
        <v>1</v>
      </c>
      <c r="D158" s="125"/>
      <c r="E158" s="125"/>
      <c r="F158" s="126">
        <f t="shared" si="9"/>
        <v>0</v>
      </c>
      <c r="G158" s="126"/>
      <c r="H158" s="127">
        <f t="shared" si="10"/>
        <v>0</v>
      </c>
      <c r="I158" s="77" t="e">
        <f>INDEX('01'!$Z$3:$Z$27,MATCH(D158,'01'!$D$3:$D$27,0))</f>
        <v>#N/A</v>
      </c>
      <c r="J158" s="77" t="e">
        <f>INDEX('02'!$Z$3:$Z$27,MATCH(D158,'02'!$D$3:$D$27,0))</f>
        <v>#N/A</v>
      </c>
      <c r="K158" s="77" t="e">
        <f>INDEX('03'!$Z$3:$Z$27,MATCH(D158,'03'!$D$3:$D$27,0))</f>
        <v>#N/A</v>
      </c>
      <c r="L158" s="77" t="e">
        <f>INDEX('04'!$Z$3:$Z$27,MATCH(D158,'04'!$D$3:$D$27,0))</f>
        <v>#N/A</v>
      </c>
    </row>
    <row r="159" spans="3:12" s="77" customFormat="1" ht="15.75">
      <c r="C159" s="77">
        <f t="shared" si="8"/>
        <v>1</v>
      </c>
      <c r="D159" s="125"/>
      <c r="E159" s="125"/>
      <c r="F159" s="126">
        <f t="shared" si="9"/>
        <v>0</v>
      </c>
      <c r="G159" s="126"/>
      <c r="H159" s="127">
        <f t="shared" si="10"/>
        <v>0</v>
      </c>
      <c r="I159" s="77" t="e">
        <f>INDEX('01'!$Z$3:$Z$27,MATCH(D159,'01'!$D$3:$D$27,0))</f>
        <v>#N/A</v>
      </c>
      <c r="J159" s="77" t="e">
        <f>INDEX('02'!$Z$3:$Z$27,MATCH(D159,'02'!$D$3:$D$27,0))</f>
        <v>#N/A</v>
      </c>
      <c r="K159" s="77" t="e">
        <f>INDEX('03'!$Z$3:$Z$27,MATCH(D159,'03'!$D$3:$D$27,0))</f>
        <v>#N/A</v>
      </c>
      <c r="L159" s="77" t="e">
        <f>INDEX('04'!$Z$3:$Z$27,MATCH(D159,'04'!$D$3:$D$27,0))</f>
        <v>#N/A</v>
      </c>
    </row>
    <row r="160" spans="3:12" s="77" customFormat="1" ht="15.75">
      <c r="C160" s="77">
        <f t="shared" si="8"/>
        <v>1</v>
      </c>
      <c r="D160" s="125"/>
      <c r="E160" s="125"/>
      <c r="F160" s="126">
        <f t="shared" si="9"/>
        <v>0</v>
      </c>
      <c r="G160" s="126"/>
      <c r="H160" s="127">
        <f t="shared" si="10"/>
        <v>0</v>
      </c>
      <c r="I160" s="77" t="e">
        <f>INDEX('01'!$Z$3:$Z$27,MATCH(D160,'01'!$D$3:$D$27,0))</f>
        <v>#N/A</v>
      </c>
      <c r="J160" s="77" t="e">
        <f>INDEX('02'!$Z$3:$Z$27,MATCH(D160,'02'!$D$3:$D$27,0))</f>
        <v>#N/A</v>
      </c>
      <c r="K160" s="77" t="e">
        <f>INDEX('03'!$Z$3:$Z$27,MATCH(D160,'03'!$D$3:$D$27,0))</f>
        <v>#N/A</v>
      </c>
      <c r="L160" s="77" t="e">
        <f>INDEX('04'!$Z$3:$Z$27,MATCH(D160,'04'!$D$3:$D$27,0))</f>
        <v>#N/A</v>
      </c>
    </row>
    <row r="161" spans="3:12" s="77" customFormat="1" ht="15.75">
      <c r="C161" s="77">
        <f t="shared" si="8"/>
        <v>1</v>
      </c>
      <c r="D161" s="125"/>
      <c r="E161" s="125"/>
      <c r="F161" s="126">
        <f t="shared" si="9"/>
        <v>0</v>
      </c>
      <c r="G161" s="126"/>
      <c r="H161" s="127">
        <f t="shared" si="10"/>
        <v>0</v>
      </c>
      <c r="I161" s="77" t="e">
        <f>INDEX('01'!$Z$3:$Z$27,MATCH(D161,'01'!$D$3:$D$27,0))</f>
        <v>#N/A</v>
      </c>
      <c r="J161" s="77" t="e">
        <f>INDEX('02'!$Z$3:$Z$27,MATCH(D161,'02'!$D$3:$D$27,0))</f>
        <v>#N/A</v>
      </c>
      <c r="K161" s="77" t="e">
        <f>INDEX('03'!$Z$3:$Z$27,MATCH(D161,'03'!$D$3:$D$27,0))</f>
        <v>#N/A</v>
      </c>
      <c r="L161" s="77" t="e">
        <f>INDEX('04'!$Z$3:$Z$27,MATCH(D161,'04'!$D$3:$D$27,0))</f>
        <v>#N/A</v>
      </c>
    </row>
    <row r="162" spans="3:12" s="77" customFormat="1" ht="15.75">
      <c r="C162" s="77">
        <f t="shared" si="8"/>
        <v>1</v>
      </c>
      <c r="D162" s="125"/>
      <c r="E162" s="125"/>
      <c r="F162" s="126">
        <f t="shared" si="9"/>
        <v>0</v>
      </c>
      <c r="G162" s="126"/>
      <c r="H162" s="127">
        <f t="shared" si="10"/>
        <v>0</v>
      </c>
      <c r="I162" s="77" t="e">
        <f>INDEX('01'!$Z$3:$Z$27,MATCH(D162,'01'!$D$3:$D$27,0))</f>
        <v>#N/A</v>
      </c>
      <c r="J162" s="77" t="e">
        <f>INDEX('02'!$Z$3:$Z$27,MATCH(D162,'02'!$D$3:$D$27,0))</f>
        <v>#N/A</v>
      </c>
      <c r="K162" s="77" t="e">
        <f>INDEX('03'!$Z$3:$Z$27,MATCH(D162,'03'!$D$3:$D$27,0))</f>
        <v>#N/A</v>
      </c>
      <c r="L162" s="77" t="e">
        <f>INDEX('04'!$Z$3:$Z$27,MATCH(D162,'04'!$D$3:$D$27,0))</f>
        <v>#N/A</v>
      </c>
    </row>
    <row r="163" spans="3:12" s="77" customFormat="1" ht="15.75">
      <c r="C163" s="77">
        <f t="shared" si="8"/>
        <v>1</v>
      </c>
      <c r="D163" s="125"/>
      <c r="E163" s="125"/>
      <c r="F163" s="126">
        <f t="shared" si="9"/>
        <v>0</v>
      </c>
      <c r="G163" s="126"/>
      <c r="H163" s="127">
        <f t="shared" si="10"/>
        <v>0</v>
      </c>
      <c r="I163" s="77" t="e">
        <f>INDEX('01'!$Z$3:$Z$27,MATCH(D163,'01'!$D$3:$D$27,0))</f>
        <v>#N/A</v>
      </c>
      <c r="J163" s="77" t="e">
        <f>INDEX('02'!$Z$3:$Z$27,MATCH(D163,'02'!$D$3:$D$27,0))</f>
        <v>#N/A</v>
      </c>
      <c r="K163" s="77" t="e">
        <f>INDEX('03'!$Z$3:$Z$27,MATCH(D163,'03'!$D$3:$D$27,0))</f>
        <v>#N/A</v>
      </c>
      <c r="L163" s="77" t="e">
        <f>INDEX('04'!$Z$3:$Z$27,MATCH(D163,'04'!$D$3:$D$27,0))</f>
        <v>#N/A</v>
      </c>
    </row>
    <row r="164" spans="3:12" s="77" customFormat="1" ht="15.75">
      <c r="C164" s="77">
        <f t="shared" si="8"/>
        <v>1</v>
      </c>
      <c r="D164" s="125"/>
      <c r="E164" s="125"/>
      <c r="F164" s="126">
        <f t="shared" si="9"/>
        <v>0</v>
      </c>
      <c r="G164" s="126"/>
      <c r="H164" s="127">
        <f t="shared" si="10"/>
        <v>0</v>
      </c>
      <c r="I164" s="77" t="e">
        <f>INDEX('01'!$Z$3:$Z$27,MATCH(D164,'01'!$D$3:$D$27,0))</f>
        <v>#N/A</v>
      </c>
      <c r="J164" s="77" t="e">
        <f>INDEX('02'!$Z$3:$Z$27,MATCH(D164,'02'!$D$3:$D$27,0))</f>
        <v>#N/A</v>
      </c>
      <c r="K164" s="77" t="e">
        <f>INDEX('03'!$Z$3:$Z$27,MATCH(D164,'03'!$D$3:$D$27,0))</f>
        <v>#N/A</v>
      </c>
      <c r="L164" s="77" t="e">
        <f>INDEX('04'!$Z$3:$Z$27,MATCH(D164,'04'!$D$3:$D$27,0))</f>
        <v>#N/A</v>
      </c>
    </row>
    <row r="165" spans="3:12" s="77" customFormat="1" ht="15.75">
      <c r="C165" s="77">
        <f t="shared" si="8"/>
        <v>1</v>
      </c>
      <c r="D165" s="125"/>
      <c r="E165" s="125"/>
      <c r="F165" s="126">
        <f t="shared" si="9"/>
        <v>0</v>
      </c>
      <c r="G165" s="126"/>
      <c r="H165" s="127">
        <f t="shared" si="10"/>
        <v>0</v>
      </c>
      <c r="I165" s="77" t="e">
        <f>INDEX('01'!$Z$3:$Z$27,MATCH(D165,'01'!$D$3:$D$27,0))</f>
        <v>#N/A</v>
      </c>
      <c r="J165" s="77" t="e">
        <f>INDEX('02'!$Z$3:$Z$27,MATCH(D165,'02'!$D$3:$D$27,0))</f>
        <v>#N/A</v>
      </c>
      <c r="K165" s="77" t="e">
        <f>INDEX('03'!$Z$3:$Z$27,MATCH(D165,'03'!$D$3:$D$27,0))</f>
        <v>#N/A</v>
      </c>
      <c r="L165" s="77" t="e">
        <f>INDEX('04'!$Z$3:$Z$27,MATCH(D165,'04'!$D$3:$D$27,0))</f>
        <v>#N/A</v>
      </c>
    </row>
    <row r="166" spans="3:12" s="77" customFormat="1" ht="15.75">
      <c r="C166" s="77">
        <f t="shared" si="8"/>
        <v>1</v>
      </c>
      <c r="D166" s="125"/>
      <c r="E166" s="125"/>
      <c r="F166" s="126">
        <f t="shared" si="9"/>
        <v>0</v>
      </c>
      <c r="G166" s="126"/>
      <c r="H166" s="127">
        <f t="shared" si="10"/>
        <v>0</v>
      </c>
      <c r="I166" s="77" t="e">
        <f>INDEX('01'!$Z$3:$Z$27,MATCH(D166,'01'!$D$3:$D$27,0))</f>
        <v>#N/A</v>
      </c>
      <c r="J166" s="77" t="e">
        <f>INDEX('02'!$Z$3:$Z$27,MATCH(D166,'02'!$D$3:$D$27,0))</f>
        <v>#N/A</v>
      </c>
      <c r="K166" s="77" t="e">
        <f>INDEX('03'!$Z$3:$Z$27,MATCH(D166,'03'!$D$3:$D$27,0))</f>
        <v>#N/A</v>
      </c>
      <c r="L166" s="77" t="e">
        <f>INDEX('04'!$Z$3:$Z$27,MATCH(D166,'04'!$D$3:$D$27,0))</f>
        <v>#N/A</v>
      </c>
    </row>
    <row r="167" spans="3:12" s="77" customFormat="1" ht="15.75">
      <c r="C167" s="77">
        <f t="shared" si="8"/>
        <v>1</v>
      </c>
      <c r="D167" s="125"/>
      <c r="E167" s="125"/>
      <c r="F167" s="126">
        <f t="shared" si="9"/>
        <v>0</v>
      </c>
      <c r="G167" s="126"/>
      <c r="H167" s="127">
        <f t="shared" si="10"/>
        <v>0</v>
      </c>
      <c r="I167" s="77" t="e">
        <f>INDEX('01'!$Z$3:$Z$27,MATCH(D167,'01'!$D$3:$D$27,0))</f>
        <v>#N/A</v>
      </c>
      <c r="J167" s="77" t="e">
        <f>INDEX('02'!$Z$3:$Z$27,MATCH(D167,'02'!$D$3:$D$27,0))</f>
        <v>#N/A</v>
      </c>
      <c r="K167" s="77" t="e">
        <f>INDEX('03'!$Z$3:$Z$27,MATCH(D167,'03'!$D$3:$D$27,0))</f>
        <v>#N/A</v>
      </c>
      <c r="L167" s="77" t="e">
        <f>INDEX('04'!$Z$3:$Z$27,MATCH(D167,'04'!$D$3:$D$27,0))</f>
        <v>#N/A</v>
      </c>
    </row>
    <row r="168" spans="3:12" s="77" customFormat="1" ht="15.75">
      <c r="C168" s="77">
        <f t="shared" si="8"/>
        <v>1</v>
      </c>
      <c r="D168" s="125"/>
      <c r="E168" s="125"/>
      <c r="F168" s="126">
        <f t="shared" si="9"/>
        <v>0</v>
      </c>
      <c r="G168" s="126"/>
      <c r="H168" s="127">
        <f t="shared" si="10"/>
        <v>0</v>
      </c>
      <c r="I168" s="77" t="e">
        <f>INDEX('01'!$Z$3:$Z$27,MATCH(D168,'01'!$D$3:$D$27,0))</f>
        <v>#N/A</v>
      </c>
      <c r="J168" s="77" t="e">
        <f>INDEX('02'!$Z$3:$Z$27,MATCH(D168,'02'!$D$3:$D$27,0))</f>
        <v>#N/A</v>
      </c>
      <c r="K168" s="77" t="e">
        <f>INDEX('03'!$Z$3:$Z$27,MATCH(D168,'03'!$D$3:$D$27,0))</f>
        <v>#N/A</v>
      </c>
      <c r="L168" s="77" t="e">
        <f>INDEX('04'!$Z$3:$Z$27,MATCH(D168,'04'!$D$3:$D$27,0))</f>
        <v>#N/A</v>
      </c>
    </row>
    <row r="169" spans="3:12" s="77" customFormat="1" ht="15.75">
      <c r="C169" s="77">
        <f t="shared" si="8"/>
        <v>1</v>
      </c>
      <c r="D169" s="125"/>
      <c r="E169" s="125"/>
      <c r="F169" s="126">
        <f t="shared" si="9"/>
        <v>0</v>
      </c>
      <c r="G169" s="126"/>
      <c r="H169" s="127">
        <f t="shared" si="10"/>
        <v>0</v>
      </c>
      <c r="I169" s="77" t="e">
        <f>INDEX('01'!$Z$3:$Z$27,MATCH(D169,'01'!$D$3:$D$27,0))</f>
        <v>#N/A</v>
      </c>
      <c r="J169" s="77" t="e">
        <f>INDEX('02'!$Z$3:$Z$27,MATCH(D169,'02'!$D$3:$D$27,0))</f>
        <v>#N/A</v>
      </c>
      <c r="K169" s="77" t="e">
        <f>INDEX('03'!$Z$3:$Z$27,MATCH(D169,'03'!$D$3:$D$27,0))</f>
        <v>#N/A</v>
      </c>
      <c r="L169" s="77" t="e">
        <f>INDEX('04'!$Z$3:$Z$27,MATCH(D169,'04'!$D$3:$D$27,0))</f>
        <v>#N/A</v>
      </c>
    </row>
    <row r="170" spans="3:12" s="77" customFormat="1" ht="15.75">
      <c r="C170" s="77">
        <f t="shared" si="8"/>
        <v>1</v>
      </c>
      <c r="D170" s="125"/>
      <c r="E170" s="125"/>
      <c r="F170" s="126">
        <f t="shared" si="9"/>
        <v>0</v>
      </c>
      <c r="G170" s="126"/>
      <c r="H170" s="127">
        <f t="shared" si="10"/>
        <v>0</v>
      </c>
      <c r="I170" s="77" t="e">
        <f>INDEX('01'!$Z$3:$Z$27,MATCH(D170,'01'!$D$3:$D$27,0))</f>
        <v>#N/A</v>
      </c>
      <c r="J170" s="77" t="e">
        <f>INDEX('02'!$Z$3:$Z$27,MATCH(D170,'02'!$D$3:$D$27,0))</f>
        <v>#N/A</v>
      </c>
      <c r="K170" s="77" t="e">
        <f>INDEX('03'!$Z$3:$Z$27,MATCH(D170,'03'!$D$3:$D$27,0))</f>
        <v>#N/A</v>
      </c>
      <c r="L170" s="77" t="e">
        <f>INDEX('04'!$Z$3:$Z$27,MATCH(D170,'04'!$D$3:$D$27,0))</f>
        <v>#N/A</v>
      </c>
    </row>
    <row r="171" spans="3:12" s="77" customFormat="1" ht="15.75">
      <c r="C171" s="77">
        <f t="shared" si="8"/>
        <v>1</v>
      </c>
      <c r="D171" s="125"/>
      <c r="E171" s="125"/>
      <c r="F171" s="126">
        <f t="shared" si="9"/>
        <v>0</v>
      </c>
      <c r="G171" s="126"/>
      <c r="H171" s="127">
        <f t="shared" si="10"/>
        <v>0</v>
      </c>
      <c r="I171" s="77" t="e">
        <f>INDEX('01'!$Z$3:$Z$27,MATCH(D171,'01'!$D$3:$D$27,0))</f>
        <v>#N/A</v>
      </c>
      <c r="J171" s="77" t="e">
        <f>INDEX('02'!$Z$3:$Z$27,MATCH(D171,'02'!$D$3:$D$27,0))</f>
        <v>#N/A</v>
      </c>
      <c r="K171" s="77" t="e">
        <f>INDEX('03'!$Z$3:$Z$27,MATCH(D171,'03'!$D$3:$D$27,0))</f>
        <v>#N/A</v>
      </c>
      <c r="L171" s="77" t="e">
        <f>INDEX('04'!$Z$3:$Z$27,MATCH(D171,'04'!$D$3:$D$27,0))</f>
        <v>#N/A</v>
      </c>
    </row>
    <row r="172" spans="3:12" s="77" customFormat="1" ht="15.75">
      <c r="C172" s="77">
        <f t="shared" si="8"/>
        <v>1</v>
      </c>
      <c r="D172" s="125"/>
      <c r="E172" s="128"/>
      <c r="F172" s="126">
        <f t="shared" si="9"/>
        <v>0</v>
      </c>
      <c r="G172" s="126"/>
      <c r="H172" s="127">
        <f t="shared" si="10"/>
        <v>0</v>
      </c>
      <c r="I172" s="77" t="e">
        <f>INDEX('01'!$Z$3:$Z$27,MATCH(D172,'01'!$D$3:$D$27,0))</f>
        <v>#N/A</v>
      </c>
      <c r="J172" s="77" t="e">
        <f>INDEX('02'!$Z$3:$Z$27,MATCH(D172,'02'!$D$3:$D$27,0))</f>
        <v>#N/A</v>
      </c>
      <c r="K172" s="77" t="e">
        <f>INDEX('03'!$Z$3:$Z$27,MATCH(D172,'03'!$D$3:$D$27,0))</f>
        <v>#N/A</v>
      </c>
      <c r="L172" s="77" t="e">
        <f>INDEX('04'!$Z$3:$Z$27,MATCH(D172,'04'!$D$3:$D$27,0))</f>
        <v>#N/A</v>
      </c>
    </row>
    <row r="173" spans="3:12" s="77" customFormat="1" ht="15.75">
      <c r="C173" s="77">
        <f t="shared" si="8"/>
        <v>1</v>
      </c>
      <c r="D173" s="125"/>
      <c r="E173" s="128"/>
      <c r="F173" s="126">
        <f t="shared" si="9"/>
        <v>0</v>
      </c>
      <c r="G173" s="126"/>
      <c r="H173" s="127">
        <f t="shared" si="10"/>
        <v>0</v>
      </c>
      <c r="I173" s="77" t="e">
        <f>INDEX('01'!$Z$3:$Z$27,MATCH(D173,'01'!$D$3:$D$27,0))</f>
        <v>#N/A</v>
      </c>
      <c r="J173" s="77" t="e">
        <f>INDEX('02'!$Z$3:$Z$27,MATCH(D173,'02'!$D$3:$D$27,0))</f>
        <v>#N/A</v>
      </c>
      <c r="K173" s="77" t="e">
        <f>INDEX('03'!$Z$3:$Z$27,MATCH(D173,'03'!$D$3:$D$27,0))</f>
        <v>#N/A</v>
      </c>
      <c r="L173" s="77" t="e">
        <f>INDEX('04'!$Z$3:$Z$27,MATCH(D173,'04'!$D$3:$D$27,0))</f>
        <v>#N/A</v>
      </c>
    </row>
    <row r="174" spans="3:12" s="77" customFormat="1" ht="15.75">
      <c r="C174" s="77">
        <f t="shared" si="8"/>
        <v>1</v>
      </c>
      <c r="D174" s="125"/>
      <c r="E174" s="128"/>
      <c r="F174" s="126">
        <f t="shared" si="9"/>
        <v>0</v>
      </c>
      <c r="G174" s="126"/>
      <c r="H174" s="127">
        <f t="shared" si="10"/>
        <v>0</v>
      </c>
      <c r="I174" s="77" t="e">
        <f>INDEX('01'!$Z$3:$Z$27,MATCH(D174,'01'!$D$3:$D$27,0))</f>
        <v>#N/A</v>
      </c>
      <c r="J174" s="77" t="e">
        <f>INDEX('02'!$Z$3:$Z$27,MATCH(D174,'02'!$D$3:$D$27,0))</f>
        <v>#N/A</v>
      </c>
      <c r="K174" s="77" t="e">
        <f>INDEX('03'!$Z$3:$Z$27,MATCH(D174,'03'!$D$3:$D$27,0))</f>
        <v>#N/A</v>
      </c>
      <c r="L174" s="77" t="e">
        <f>INDEX('04'!$Z$3:$Z$27,MATCH(D174,'04'!$D$3:$D$27,0))</f>
        <v>#N/A</v>
      </c>
    </row>
    <row r="175" spans="3:12" s="77" customFormat="1" ht="15.75">
      <c r="C175" s="77">
        <f t="shared" si="8"/>
        <v>1</v>
      </c>
      <c r="D175" s="125"/>
      <c r="E175" s="128"/>
      <c r="F175" s="126">
        <f t="shared" si="9"/>
        <v>0</v>
      </c>
      <c r="G175" s="126"/>
      <c r="H175" s="127">
        <f t="shared" si="10"/>
        <v>0</v>
      </c>
      <c r="I175" s="77" t="e">
        <f>INDEX('01'!$Z$3:$Z$27,MATCH(D175,'01'!$D$3:$D$27,0))</f>
        <v>#N/A</v>
      </c>
      <c r="J175" s="77" t="e">
        <f>INDEX('02'!$Z$3:$Z$27,MATCH(D175,'02'!$D$3:$D$27,0))</f>
        <v>#N/A</v>
      </c>
      <c r="K175" s="77" t="e">
        <f>INDEX('03'!$Z$3:$Z$27,MATCH(D175,'03'!$D$3:$D$27,0))</f>
        <v>#N/A</v>
      </c>
      <c r="L175" s="77" t="e">
        <f>INDEX('04'!$Z$3:$Z$27,MATCH(D175,'04'!$D$3:$D$27,0))</f>
        <v>#N/A</v>
      </c>
    </row>
    <row r="176" spans="3:12" s="77" customFormat="1" ht="15.75">
      <c r="C176" s="77">
        <f t="shared" si="8"/>
        <v>1</v>
      </c>
      <c r="D176" s="125"/>
      <c r="E176" s="128"/>
      <c r="F176" s="126">
        <f t="shared" si="9"/>
        <v>0</v>
      </c>
      <c r="G176" s="126"/>
      <c r="H176" s="127">
        <f t="shared" si="10"/>
        <v>0</v>
      </c>
      <c r="I176" s="77" t="e">
        <f>INDEX('01'!$Z$3:$Z$27,MATCH(D176,'01'!$D$3:$D$27,0))</f>
        <v>#N/A</v>
      </c>
      <c r="J176" s="77" t="e">
        <f>INDEX('02'!$Z$3:$Z$27,MATCH(D176,'02'!$D$3:$D$27,0))</f>
        <v>#N/A</v>
      </c>
      <c r="K176" s="77" t="e">
        <f>INDEX('03'!$Z$3:$Z$27,MATCH(D176,'03'!$D$3:$D$27,0))</f>
        <v>#N/A</v>
      </c>
      <c r="L176" s="77" t="e">
        <f>INDEX('04'!$Z$3:$Z$27,MATCH(D176,'04'!$D$3:$D$27,0))</f>
        <v>#N/A</v>
      </c>
    </row>
    <row r="177" spans="3:12" s="77" customFormat="1" ht="15.75">
      <c r="C177" s="77">
        <f t="shared" si="8"/>
        <v>1</v>
      </c>
      <c r="D177" s="125"/>
      <c r="E177" s="128"/>
      <c r="F177" s="126">
        <f t="shared" si="9"/>
        <v>0</v>
      </c>
      <c r="G177" s="126"/>
      <c r="H177" s="127">
        <f t="shared" si="10"/>
        <v>0</v>
      </c>
      <c r="I177" s="77" t="e">
        <f>INDEX('01'!$Z$3:$Z$27,MATCH(D177,'01'!$D$3:$D$27,0))</f>
        <v>#N/A</v>
      </c>
      <c r="J177" s="77" t="e">
        <f>INDEX('02'!$Z$3:$Z$27,MATCH(D177,'02'!$D$3:$D$27,0))</f>
        <v>#N/A</v>
      </c>
      <c r="K177" s="77" t="e">
        <f>INDEX('03'!$Z$3:$Z$27,MATCH(D177,'03'!$D$3:$D$27,0))</f>
        <v>#N/A</v>
      </c>
      <c r="L177" s="77" t="e">
        <f>INDEX('04'!$Z$3:$Z$27,MATCH(D177,'04'!$D$3:$D$27,0))</f>
        <v>#N/A</v>
      </c>
    </row>
    <row r="178" spans="3:12" s="77" customFormat="1" ht="15.75">
      <c r="C178" s="77">
        <f t="shared" si="8"/>
        <v>1</v>
      </c>
      <c r="D178" s="125"/>
      <c r="E178" s="128"/>
      <c r="F178" s="126">
        <f t="shared" si="9"/>
        <v>0</v>
      </c>
      <c r="G178" s="126"/>
      <c r="H178" s="127">
        <f t="shared" si="10"/>
        <v>0</v>
      </c>
      <c r="I178" s="77" t="e">
        <f>INDEX('01'!$Z$3:$Z$27,MATCH(D178,'01'!$D$3:$D$27,0))</f>
        <v>#N/A</v>
      </c>
      <c r="J178" s="77" t="e">
        <f>INDEX('02'!$Z$3:$Z$27,MATCH(D178,'02'!$D$3:$D$27,0))</f>
        <v>#N/A</v>
      </c>
      <c r="K178" s="77" t="e">
        <f>INDEX('03'!$Z$3:$Z$27,MATCH(D178,'03'!$D$3:$D$27,0))</f>
        <v>#N/A</v>
      </c>
      <c r="L178" s="77" t="e">
        <f>INDEX('04'!$Z$3:$Z$27,MATCH(D178,'04'!$D$3:$D$27,0))</f>
        <v>#N/A</v>
      </c>
    </row>
    <row r="179" spans="3:12" s="77" customFormat="1" ht="15.75">
      <c r="C179" s="77">
        <f t="shared" si="8"/>
        <v>1</v>
      </c>
      <c r="D179" s="125"/>
      <c r="E179" s="128"/>
      <c r="F179" s="126">
        <f t="shared" si="9"/>
        <v>0</v>
      </c>
      <c r="G179" s="126"/>
      <c r="H179" s="127">
        <f t="shared" si="10"/>
        <v>0</v>
      </c>
      <c r="I179" s="77" t="e">
        <f>INDEX('01'!$Z$3:$Z$27,MATCH(D179,'01'!$D$3:$D$27,0))</f>
        <v>#N/A</v>
      </c>
      <c r="J179" s="77" t="e">
        <f>INDEX('02'!$Z$3:$Z$27,MATCH(D179,'02'!$D$3:$D$27,0))</f>
        <v>#N/A</v>
      </c>
      <c r="K179" s="77" t="e">
        <f>INDEX('03'!$Z$3:$Z$27,MATCH(D179,'03'!$D$3:$D$27,0))</f>
        <v>#N/A</v>
      </c>
      <c r="L179" s="77" t="e">
        <f>INDEX('04'!$Z$3:$Z$27,MATCH(D179,'04'!$D$3:$D$27,0))</f>
        <v>#N/A</v>
      </c>
    </row>
    <row r="180" spans="3:12" s="77" customFormat="1" ht="15.75">
      <c r="C180" s="77">
        <f t="shared" si="8"/>
        <v>1</v>
      </c>
      <c r="D180" s="125"/>
      <c r="E180" s="128"/>
      <c r="F180" s="126">
        <f t="shared" si="9"/>
        <v>0</v>
      </c>
      <c r="G180" s="126"/>
      <c r="H180" s="127">
        <f t="shared" si="10"/>
        <v>0</v>
      </c>
      <c r="I180" s="77" t="e">
        <f>INDEX('01'!$Z$3:$Z$27,MATCH(D180,'01'!$D$3:$D$27,0))</f>
        <v>#N/A</v>
      </c>
      <c r="J180" s="77" t="e">
        <f>INDEX('02'!$Z$3:$Z$27,MATCH(D180,'02'!$D$3:$D$27,0))</f>
        <v>#N/A</v>
      </c>
      <c r="K180" s="77" t="e">
        <f>INDEX('03'!$Z$3:$Z$27,MATCH(D180,'03'!$D$3:$D$27,0))</f>
        <v>#N/A</v>
      </c>
      <c r="L180" s="77" t="e">
        <f>INDEX('04'!$Z$3:$Z$27,MATCH(D180,'04'!$D$3:$D$27,0))</f>
        <v>#N/A</v>
      </c>
    </row>
    <row r="181" spans="3:12" s="77" customFormat="1" ht="15.75">
      <c r="C181" s="77">
        <f t="shared" si="8"/>
        <v>1</v>
      </c>
      <c r="D181" s="125"/>
      <c r="E181" s="128"/>
      <c r="F181" s="126">
        <f t="shared" si="9"/>
        <v>0</v>
      </c>
      <c r="G181" s="126"/>
      <c r="H181" s="127">
        <f t="shared" si="10"/>
        <v>0</v>
      </c>
      <c r="I181" s="77" t="e">
        <f>INDEX('01'!$Z$3:$Z$27,MATCH(D181,'01'!$D$3:$D$27,0))</f>
        <v>#N/A</v>
      </c>
      <c r="J181" s="77" t="e">
        <f>INDEX('02'!$Z$3:$Z$27,MATCH(D181,'02'!$D$3:$D$27,0))</f>
        <v>#N/A</v>
      </c>
      <c r="K181" s="77" t="e">
        <f>INDEX('03'!$Z$3:$Z$27,MATCH(D181,'03'!$D$3:$D$27,0))</f>
        <v>#N/A</v>
      </c>
      <c r="L181" s="77" t="e">
        <f>INDEX('04'!$Z$3:$Z$27,MATCH(D181,'04'!$D$3:$D$27,0))</f>
        <v>#N/A</v>
      </c>
    </row>
    <row r="182" spans="3:12" s="77" customFormat="1" ht="15.75">
      <c r="C182" s="77">
        <f t="shared" si="8"/>
        <v>1</v>
      </c>
      <c r="D182" s="125"/>
      <c r="E182" s="128"/>
      <c r="F182" s="126">
        <f t="shared" si="9"/>
        <v>0</v>
      </c>
      <c r="G182" s="126"/>
      <c r="H182" s="127">
        <f t="shared" si="10"/>
        <v>0</v>
      </c>
      <c r="I182" s="77" t="e">
        <f>INDEX('01'!$Z$3:$Z$27,MATCH(D182,'01'!$D$3:$D$27,0))</f>
        <v>#N/A</v>
      </c>
      <c r="J182" s="77" t="e">
        <f>INDEX('02'!$Z$3:$Z$27,MATCH(D182,'02'!$D$3:$D$27,0))</f>
        <v>#N/A</v>
      </c>
      <c r="K182" s="77" t="e">
        <f>INDEX('03'!$Z$3:$Z$27,MATCH(D182,'03'!$D$3:$D$27,0))</f>
        <v>#N/A</v>
      </c>
      <c r="L182" s="77" t="e">
        <f>INDEX('04'!$Z$3:$Z$27,MATCH(D182,'04'!$D$3:$D$27,0))</f>
        <v>#N/A</v>
      </c>
    </row>
    <row r="183" spans="3:12" s="77" customFormat="1" ht="15.75">
      <c r="C183" s="77">
        <f t="shared" si="8"/>
        <v>1</v>
      </c>
      <c r="D183" s="125"/>
      <c r="E183" s="128"/>
      <c r="F183" s="126">
        <f t="shared" si="9"/>
        <v>0</v>
      </c>
      <c r="G183" s="126"/>
      <c r="H183" s="127">
        <f t="shared" si="10"/>
        <v>0</v>
      </c>
      <c r="I183" s="77" t="e">
        <f>INDEX('01'!$Z$3:$Z$27,MATCH(D183,'01'!$D$3:$D$27,0))</f>
        <v>#N/A</v>
      </c>
      <c r="J183" s="77" t="e">
        <f>INDEX('02'!$Z$3:$Z$27,MATCH(D183,'02'!$D$3:$D$27,0))</f>
        <v>#N/A</v>
      </c>
      <c r="K183" s="77" t="e">
        <f>INDEX('03'!$Z$3:$Z$27,MATCH(D183,'03'!$D$3:$D$27,0))</f>
        <v>#N/A</v>
      </c>
      <c r="L183" s="77" t="e">
        <f>INDEX('04'!$Z$3:$Z$27,MATCH(D183,'04'!$D$3:$D$27,0))</f>
        <v>#N/A</v>
      </c>
    </row>
    <row r="184" spans="3:12" s="77" customFormat="1" ht="15.75">
      <c r="C184" s="77">
        <f t="shared" si="8"/>
        <v>1</v>
      </c>
      <c r="D184" s="125"/>
      <c r="E184" s="128"/>
      <c r="F184" s="126">
        <f t="shared" si="9"/>
        <v>0</v>
      </c>
      <c r="G184" s="126"/>
      <c r="H184" s="127">
        <f t="shared" si="10"/>
        <v>0</v>
      </c>
      <c r="I184" s="77" t="e">
        <f>INDEX('01'!$Z$3:$Z$27,MATCH(D184,'01'!$D$3:$D$27,0))</f>
        <v>#N/A</v>
      </c>
      <c r="J184" s="77" t="e">
        <f>INDEX('02'!$Z$3:$Z$27,MATCH(D184,'02'!$D$3:$D$27,0))</f>
        <v>#N/A</v>
      </c>
      <c r="K184" s="77" t="e">
        <f>INDEX('03'!$Z$3:$Z$27,MATCH(D184,'03'!$D$3:$D$27,0))</f>
        <v>#N/A</v>
      </c>
      <c r="L184" s="77" t="e">
        <f>INDEX('04'!$Z$3:$Z$27,MATCH(D184,'04'!$D$3:$D$27,0))</f>
        <v>#N/A</v>
      </c>
    </row>
    <row r="185" spans="3:12" s="77" customFormat="1" ht="15.75">
      <c r="C185" s="77">
        <f t="shared" si="8"/>
        <v>1</v>
      </c>
      <c r="D185" s="125"/>
      <c r="E185" s="128"/>
      <c r="F185" s="126">
        <f t="shared" si="9"/>
        <v>0</v>
      </c>
      <c r="G185" s="126"/>
      <c r="H185" s="127">
        <f t="shared" si="10"/>
        <v>0</v>
      </c>
      <c r="I185" s="77" t="e">
        <f>INDEX('01'!$Z$3:$Z$27,MATCH(D185,'01'!$D$3:$D$27,0))</f>
        <v>#N/A</v>
      </c>
      <c r="J185" s="77" t="e">
        <f>INDEX('02'!$Z$3:$Z$27,MATCH(D185,'02'!$D$3:$D$27,0))</f>
        <v>#N/A</v>
      </c>
      <c r="K185" s="77" t="e">
        <f>INDEX('03'!$Z$3:$Z$27,MATCH(D185,'03'!$D$3:$D$27,0))</f>
        <v>#N/A</v>
      </c>
      <c r="L185" s="77" t="e">
        <f>INDEX('04'!$Z$3:$Z$27,MATCH(D185,'04'!$D$3:$D$27,0))</f>
        <v>#N/A</v>
      </c>
    </row>
    <row r="186" spans="3:12" s="77" customFormat="1" ht="15.75">
      <c r="C186" s="77">
        <f t="shared" si="8"/>
        <v>1</v>
      </c>
      <c r="D186" s="125"/>
      <c r="E186" s="125"/>
      <c r="F186" s="126">
        <f t="shared" si="9"/>
        <v>0</v>
      </c>
      <c r="G186" s="126"/>
      <c r="H186" s="127">
        <f t="shared" si="10"/>
        <v>0</v>
      </c>
      <c r="I186" s="77" t="e">
        <f>INDEX('01'!$Z$3:$Z$27,MATCH(D186,'01'!$D$3:$D$27,0))</f>
        <v>#N/A</v>
      </c>
      <c r="J186" s="77" t="e">
        <f>INDEX('02'!$Z$3:$Z$27,MATCH(D186,'02'!$D$3:$D$27,0))</f>
        <v>#N/A</v>
      </c>
      <c r="K186" s="77" t="e">
        <f>INDEX('03'!$Z$3:$Z$27,MATCH(D186,'03'!$D$3:$D$27,0))</f>
        <v>#N/A</v>
      </c>
      <c r="L186" s="77" t="e">
        <f>INDEX('04'!$Z$3:$Z$27,MATCH(D186,'04'!$D$3:$D$27,0))</f>
        <v>#N/A</v>
      </c>
    </row>
    <row r="187" spans="3:12" s="77" customFormat="1" ht="15.75">
      <c r="C187" s="77">
        <f t="shared" si="8"/>
        <v>1</v>
      </c>
      <c r="D187" s="125"/>
      <c r="E187" s="125"/>
      <c r="F187" s="126">
        <f t="shared" si="9"/>
        <v>0</v>
      </c>
      <c r="G187" s="126"/>
      <c r="H187" s="127">
        <f t="shared" si="10"/>
        <v>0</v>
      </c>
      <c r="I187" s="77" t="e">
        <f>INDEX('01'!$Z$3:$Z$27,MATCH(D187,'01'!$D$3:$D$27,0))</f>
        <v>#N/A</v>
      </c>
      <c r="J187" s="77" t="e">
        <f>INDEX('02'!$Z$3:$Z$27,MATCH(D187,'02'!$D$3:$D$27,0))</f>
        <v>#N/A</v>
      </c>
      <c r="K187" s="77" t="e">
        <f>INDEX('03'!$Z$3:$Z$27,MATCH(D187,'03'!$D$3:$D$27,0))</f>
        <v>#N/A</v>
      </c>
      <c r="L187" s="77" t="e">
        <f>INDEX('04'!$Z$3:$Z$27,MATCH(D187,'04'!$D$3:$D$27,0))</f>
        <v>#N/A</v>
      </c>
    </row>
    <row r="188" spans="3:12" s="77" customFormat="1" ht="15.75">
      <c r="C188" s="77">
        <f t="shared" si="8"/>
        <v>1</v>
      </c>
      <c r="D188" s="125"/>
      <c r="E188" s="125"/>
      <c r="F188" s="126">
        <f t="shared" si="9"/>
        <v>0</v>
      </c>
      <c r="G188" s="126"/>
      <c r="H188" s="127">
        <f t="shared" si="10"/>
        <v>0</v>
      </c>
      <c r="I188" s="77" t="e">
        <f>INDEX('01'!$Z$3:$Z$27,MATCH(D188,'01'!$D$3:$D$27,0))</f>
        <v>#N/A</v>
      </c>
      <c r="J188" s="77" t="e">
        <f>INDEX('02'!$Z$3:$Z$27,MATCH(D188,'02'!$D$3:$D$27,0))</f>
        <v>#N/A</v>
      </c>
      <c r="K188" s="77" t="e">
        <f>INDEX('03'!$Z$3:$Z$27,MATCH(D188,'03'!$D$3:$D$27,0))</f>
        <v>#N/A</v>
      </c>
      <c r="L188" s="77" t="e">
        <f>INDEX('04'!$Z$3:$Z$27,MATCH(D188,'04'!$D$3:$D$27,0))</f>
        <v>#N/A</v>
      </c>
    </row>
    <row r="189" spans="3:12" s="77" customFormat="1" ht="15.75">
      <c r="C189" s="77">
        <f t="shared" si="8"/>
        <v>1</v>
      </c>
      <c r="D189" s="125"/>
      <c r="E189" s="125"/>
      <c r="F189" s="126">
        <f t="shared" si="9"/>
        <v>0</v>
      </c>
      <c r="G189" s="126"/>
      <c r="H189" s="127">
        <f t="shared" si="10"/>
        <v>0</v>
      </c>
      <c r="I189" s="77" t="e">
        <f>INDEX('01'!$Z$3:$Z$27,MATCH(D189,'01'!$D$3:$D$27,0))</f>
        <v>#N/A</v>
      </c>
      <c r="J189" s="77" t="e">
        <f>INDEX('02'!$Z$3:$Z$27,MATCH(D189,'02'!$D$3:$D$27,0))</f>
        <v>#N/A</v>
      </c>
      <c r="K189" s="77" t="e">
        <f>INDEX('03'!$Z$3:$Z$27,MATCH(D189,'03'!$D$3:$D$27,0))</f>
        <v>#N/A</v>
      </c>
      <c r="L189" s="77" t="e">
        <f>INDEX('04'!$Z$3:$Z$27,MATCH(D189,'04'!$D$3:$D$27,0))</f>
        <v>#N/A</v>
      </c>
    </row>
    <row r="190" spans="3:12" s="77" customFormat="1" ht="15.75">
      <c r="C190" s="77">
        <f t="shared" si="8"/>
        <v>1</v>
      </c>
      <c r="D190" s="125"/>
      <c r="E190" s="125"/>
      <c r="F190" s="126">
        <f t="shared" si="9"/>
        <v>0</v>
      </c>
      <c r="G190" s="126"/>
      <c r="H190" s="127">
        <f t="shared" si="10"/>
        <v>0</v>
      </c>
      <c r="I190" s="77" t="e">
        <f>INDEX('01'!$Z$3:$Z$27,MATCH(D190,'01'!$D$3:$D$27,0))</f>
        <v>#N/A</v>
      </c>
      <c r="J190" s="77" t="e">
        <f>INDEX('02'!$Z$3:$Z$27,MATCH(D190,'02'!$D$3:$D$27,0))</f>
        <v>#N/A</v>
      </c>
      <c r="K190" s="77" t="e">
        <f>INDEX('03'!$Z$3:$Z$27,MATCH(D190,'03'!$D$3:$D$27,0))</f>
        <v>#N/A</v>
      </c>
      <c r="L190" s="77" t="e">
        <f>INDEX('04'!$Z$3:$Z$27,MATCH(D190,'04'!$D$3:$D$27,0))</f>
        <v>#N/A</v>
      </c>
    </row>
    <row r="191" spans="3:12" s="77" customFormat="1" ht="15.75">
      <c r="C191" s="77">
        <f t="shared" si="8"/>
        <v>1</v>
      </c>
      <c r="D191" s="125"/>
      <c r="E191" s="125"/>
      <c r="F191" s="126">
        <f t="shared" si="9"/>
        <v>0</v>
      </c>
      <c r="G191" s="126"/>
      <c r="H191" s="127">
        <f t="shared" si="10"/>
        <v>0</v>
      </c>
      <c r="I191" s="77" t="e">
        <f>INDEX('01'!$Z$3:$Z$27,MATCH(D191,'01'!$D$3:$D$27,0))</f>
        <v>#N/A</v>
      </c>
      <c r="J191" s="77" t="e">
        <f>INDEX('02'!$Z$3:$Z$27,MATCH(D191,'02'!$D$3:$D$27,0))</f>
        <v>#N/A</v>
      </c>
      <c r="K191" s="77" t="e">
        <f>INDEX('03'!$Z$3:$Z$27,MATCH(D191,'03'!$D$3:$D$27,0))</f>
        <v>#N/A</v>
      </c>
      <c r="L191" s="77" t="e">
        <f>INDEX('04'!$Z$3:$Z$27,MATCH(D191,'04'!$D$3:$D$27,0))</f>
        <v>#N/A</v>
      </c>
    </row>
    <row r="192" spans="3:12" s="77" customFormat="1" ht="15.75">
      <c r="C192" s="77">
        <f t="shared" si="8"/>
        <v>1</v>
      </c>
      <c r="D192" s="125"/>
      <c r="E192" s="125"/>
      <c r="F192" s="126">
        <f t="shared" si="9"/>
        <v>0</v>
      </c>
      <c r="G192" s="126"/>
      <c r="H192" s="127">
        <f t="shared" si="10"/>
        <v>0</v>
      </c>
      <c r="I192" s="77" t="e">
        <f>INDEX('01'!$Z$3:$Z$27,MATCH(D192,'01'!$D$3:$D$27,0))</f>
        <v>#N/A</v>
      </c>
      <c r="J192" s="77" t="e">
        <f>INDEX('02'!$Z$3:$Z$27,MATCH(D192,'02'!$D$3:$D$27,0))</f>
        <v>#N/A</v>
      </c>
      <c r="K192" s="77" t="e">
        <f>INDEX('03'!$Z$3:$Z$27,MATCH(D192,'03'!$D$3:$D$27,0))</f>
        <v>#N/A</v>
      </c>
      <c r="L192" s="77" t="e">
        <f>INDEX('04'!$Z$3:$Z$27,MATCH(D192,'04'!$D$3:$D$27,0))</f>
        <v>#N/A</v>
      </c>
    </row>
    <row r="193" spans="3:12" s="77" customFormat="1" ht="15.75">
      <c r="C193" s="77">
        <f t="shared" si="8"/>
        <v>1</v>
      </c>
      <c r="D193" s="125"/>
      <c r="E193" s="125"/>
      <c r="F193" s="126">
        <f t="shared" si="9"/>
        <v>0</v>
      </c>
      <c r="G193" s="126"/>
      <c r="H193" s="127">
        <f t="shared" si="10"/>
        <v>0</v>
      </c>
      <c r="I193" s="77" t="e">
        <f>INDEX('01'!$Z$3:$Z$27,MATCH(D193,'01'!$D$3:$D$27,0))</f>
        <v>#N/A</v>
      </c>
      <c r="J193" s="77" t="e">
        <f>INDEX('02'!$Z$3:$Z$27,MATCH(D193,'02'!$D$3:$D$27,0))</f>
        <v>#N/A</v>
      </c>
      <c r="K193" s="77" t="e">
        <f>INDEX('03'!$Z$3:$Z$27,MATCH(D193,'03'!$D$3:$D$27,0))</f>
        <v>#N/A</v>
      </c>
      <c r="L193" s="77" t="e">
        <f>INDEX('04'!$Z$3:$Z$27,MATCH(D193,'04'!$D$3:$D$27,0))</f>
        <v>#N/A</v>
      </c>
    </row>
    <row r="194" spans="3:12" s="77" customFormat="1" ht="15.75">
      <c r="C194" s="77">
        <f t="shared" si="8"/>
        <v>1</v>
      </c>
      <c r="D194" s="125"/>
      <c r="E194" s="125"/>
      <c r="F194" s="126">
        <f t="shared" si="9"/>
        <v>0</v>
      </c>
      <c r="G194" s="126"/>
      <c r="H194" s="127">
        <f t="shared" si="10"/>
        <v>0</v>
      </c>
      <c r="I194" s="77" t="e">
        <f>INDEX('01'!$Z$3:$Z$27,MATCH(D194,'01'!$D$3:$D$27,0))</f>
        <v>#N/A</v>
      </c>
      <c r="J194" s="77" t="e">
        <f>INDEX('02'!$Z$3:$Z$27,MATCH(D194,'02'!$D$3:$D$27,0))</f>
        <v>#N/A</v>
      </c>
      <c r="K194" s="77" t="e">
        <f>INDEX('03'!$Z$3:$Z$27,MATCH(D194,'03'!$D$3:$D$27,0))</f>
        <v>#N/A</v>
      </c>
      <c r="L194" s="77" t="e">
        <f>INDEX('04'!$Z$3:$Z$27,MATCH(D194,'04'!$D$3:$D$27,0))</f>
        <v>#N/A</v>
      </c>
    </row>
    <row r="195" spans="3:12" s="77" customFormat="1" ht="15.75">
      <c r="C195" s="77">
        <f t="shared" si="8"/>
        <v>1</v>
      </c>
      <c r="D195" s="125"/>
      <c r="E195" s="125"/>
      <c r="F195" s="126">
        <f t="shared" si="9"/>
        <v>0</v>
      </c>
      <c r="G195" s="126"/>
      <c r="H195" s="127">
        <f t="shared" si="10"/>
        <v>0</v>
      </c>
      <c r="I195" s="77" t="e">
        <f>INDEX('01'!$Z$3:$Z$27,MATCH(D195,'01'!$D$3:$D$27,0))</f>
        <v>#N/A</v>
      </c>
      <c r="J195" s="77" t="e">
        <f>INDEX('02'!$Z$3:$Z$27,MATCH(D195,'02'!$D$3:$D$27,0))</f>
        <v>#N/A</v>
      </c>
      <c r="K195" s="77" t="e">
        <f>INDEX('03'!$Z$3:$Z$27,MATCH(D195,'03'!$D$3:$D$27,0))</f>
        <v>#N/A</v>
      </c>
      <c r="L195" s="77" t="e">
        <f>INDEX('04'!$Z$3:$Z$27,MATCH(D195,'04'!$D$3:$D$27,0))</f>
        <v>#N/A</v>
      </c>
    </row>
    <row r="196" spans="3:12" s="77" customFormat="1" ht="15.75">
      <c r="C196" s="77">
        <f t="shared" si="8"/>
        <v>1</v>
      </c>
      <c r="D196" s="125"/>
      <c r="E196" s="125"/>
      <c r="F196" s="126">
        <f t="shared" si="9"/>
        <v>0</v>
      </c>
      <c r="G196" s="126"/>
      <c r="H196" s="127">
        <f t="shared" si="10"/>
        <v>0</v>
      </c>
      <c r="I196" s="77" t="e">
        <f>INDEX('01'!$Z$3:$Z$27,MATCH(D196,'01'!$D$3:$D$27,0))</f>
        <v>#N/A</v>
      </c>
      <c r="J196" s="77" t="e">
        <f>INDEX('02'!$Z$3:$Z$27,MATCH(D196,'02'!$D$3:$D$27,0))</f>
        <v>#N/A</v>
      </c>
      <c r="K196" s="77" t="e">
        <f>INDEX('03'!$Z$3:$Z$27,MATCH(D196,'03'!$D$3:$D$27,0))</f>
        <v>#N/A</v>
      </c>
      <c r="L196" s="77" t="e">
        <f>INDEX('04'!$Z$3:$Z$27,MATCH(D196,'04'!$D$3:$D$27,0))</f>
        <v>#N/A</v>
      </c>
    </row>
    <row r="197" spans="3:12" s="77" customFormat="1" ht="15.75">
      <c r="C197" s="77">
        <f aca="true" t="shared" si="11" ref="C197:C237">RANK(F197,$F$4:$F$237)</f>
        <v>1</v>
      </c>
      <c r="D197" s="125"/>
      <c r="E197" s="125"/>
      <c r="F197" s="126">
        <f aca="true" t="shared" si="12" ref="F197:F237">SUM(H197:H197)</f>
        <v>0</v>
      </c>
      <c r="G197" s="126"/>
      <c r="H197" s="127">
        <f t="shared" si="10"/>
        <v>0</v>
      </c>
      <c r="I197" s="77" t="e">
        <f>INDEX('01'!$Z$3:$Z$27,MATCH(D197,'01'!$D$3:$D$27,0))</f>
        <v>#N/A</v>
      </c>
      <c r="J197" s="77" t="e">
        <f>INDEX('02'!$Z$3:$Z$27,MATCH(D197,'02'!$D$3:$D$27,0))</f>
        <v>#N/A</v>
      </c>
      <c r="K197" s="77" t="e">
        <f>INDEX('03'!$Z$3:$Z$27,MATCH(D197,'03'!$D$3:$D$27,0))</f>
        <v>#N/A</v>
      </c>
      <c r="L197" s="77" t="e">
        <f>INDEX('04'!$Z$3:$Z$27,MATCH(D197,'04'!$D$3:$D$27,0))</f>
        <v>#N/A</v>
      </c>
    </row>
    <row r="198" spans="3:12" s="77" customFormat="1" ht="15.75">
      <c r="C198" s="77">
        <f t="shared" si="11"/>
        <v>1</v>
      </c>
      <c r="D198" s="125"/>
      <c r="E198" s="125"/>
      <c r="F198" s="126">
        <f t="shared" si="12"/>
        <v>0</v>
      </c>
      <c r="G198" s="126"/>
      <c r="H198" s="127">
        <f aca="true" t="shared" si="13" ref="H198:H237">SUMIF(I198:L198,"&gt;0",I198:L198)</f>
        <v>0</v>
      </c>
      <c r="I198" s="77" t="e">
        <f>INDEX('01'!$Z$3:$Z$27,MATCH(D198,'01'!$D$3:$D$27,0))</f>
        <v>#N/A</v>
      </c>
      <c r="J198" s="77" t="e">
        <f>INDEX('02'!$Z$3:$Z$27,MATCH(D198,'02'!$D$3:$D$27,0))</f>
        <v>#N/A</v>
      </c>
      <c r="K198" s="77" t="e">
        <f>INDEX('03'!$Z$3:$Z$27,MATCH(D198,'03'!$D$3:$D$27,0))</f>
        <v>#N/A</v>
      </c>
      <c r="L198" s="77" t="e">
        <f>INDEX('04'!$Z$3:$Z$27,MATCH(D198,'04'!$D$3:$D$27,0))</f>
        <v>#N/A</v>
      </c>
    </row>
    <row r="199" spans="3:12" s="77" customFormat="1" ht="15.75">
      <c r="C199" s="77">
        <f t="shared" si="11"/>
        <v>1</v>
      </c>
      <c r="D199" s="125"/>
      <c r="E199" s="125"/>
      <c r="F199" s="126">
        <f t="shared" si="12"/>
        <v>0</v>
      </c>
      <c r="G199" s="126"/>
      <c r="H199" s="127">
        <f t="shared" si="13"/>
        <v>0</v>
      </c>
      <c r="I199" s="77" t="e">
        <f>INDEX('01'!$Z$3:$Z$27,MATCH(D199,'01'!$D$3:$D$27,0))</f>
        <v>#N/A</v>
      </c>
      <c r="J199" s="77" t="e">
        <f>INDEX('02'!$Z$3:$Z$27,MATCH(D199,'02'!$D$3:$D$27,0))</f>
        <v>#N/A</v>
      </c>
      <c r="K199" s="77" t="e">
        <f>INDEX('03'!$Z$3:$Z$27,MATCH(D199,'03'!$D$3:$D$27,0))</f>
        <v>#N/A</v>
      </c>
      <c r="L199" s="77" t="e">
        <f>INDEX('04'!$Z$3:$Z$27,MATCH(D199,'04'!$D$3:$D$27,0))</f>
        <v>#N/A</v>
      </c>
    </row>
    <row r="200" spans="3:12" s="77" customFormat="1" ht="15.75">
      <c r="C200" s="77">
        <f t="shared" si="11"/>
        <v>1</v>
      </c>
      <c r="D200" s="125"/>
      <c r="E200" s="125"/>
      <c r="F200" s="126">
        <f t="shared" si="12"/>
        <v>0</v>
      </c>
      <c r="G200" s="126"/>
      <c r="H200" s="127">
        <f t="shared" si="13"/>
        <v>0</v>
      </c>
      <c r="I200" s="77" t="e">
        <f>INDEX('01'!$Z$3:$Z$27,MATCH(D200,'01'!$D$3:$D$27,0))</f>
        <v>#N/A</v>
      </c>
      <c r="J200" s="77" t="e">
        <f>INDEX('02'!$Z$3:$Z$27,MATCH(D200,'02'!$D$3:$D$27,0))</f>
        <v>#N/A</v>
      </c>
      <c r="K200" s="77" t="e">
        <f>INDEX('03'!$Z$3:$Z$27,MATCH(D200,'03'!$D$3:$D$27,0))</f>
        <v>#N/A</v>
      </c>
      <c r="L200" s="77" t="e">
        <f>INDEX('04'!$Z$3:$Z$27,MATCH(D200,'04'!$D$3:$D$27,0))</f>
        <v>#N/A</v>
      </c>
    </row>
    <row r="201" spans="3:12" s="77" customFormat="1" ht="15.75">
      <c r="C201" s="77">
        <f t="shared" si="11"/>
        <v>1</v>
      </c>
      <c r="D201" s="125"/>
      <c r="E201" s="125"/>
      <c r="F201" s="126">
        <f t="shared" si="12"/>
        <v>0</v>
      </c>
      <c r="G201" s="126"/>
      <c r="H201" s="127">
        <f t="shared" si="13"/>
        <v>0</v>
      </c>
      <c r="I201" s="77" t="e">
        <f>INDEX('01'!$Z$3:$Z$27,MATCH(D201,'01'!$D$3:$D$27,0))</f>
        <v>#N/A</v>
      </c>
      <c r="J201" s="77" t="e">
        <f>INDEX('02'!$Z$3:$Z$27,MATCH(D201,'02'!$D$3:$D$27,0))</f>
        <v>#N/A</v>
      </c>
      <c r="K201" s="77" t="e">
        <f>INDEX('03'!$Z$3:$Z$27,MATCH(D201,'03'!$D$3:$D$27,0))</f>
        <v>#N/A</v>
      </c>
      <c r="L201" s="77" t="e">
        <f>INDEX('04'!$Z$3:$Z$27,MATCH(D201,'04'!$D$3:$D$27,0))</f>
        <v>#N/A</v>
      </c>
    </row>
    <row r="202" spans="3:12" s="77" customFormat="1" ht="15.75">
      <c r="C202" s="77">
        <f t="shared" si="11"/>
        <v>1</v>
      </c>
      <c r="D202" s="125"/>
      <c r="E202" s="125"/>
      <c r="F202" s="126">
        <f t="shared" si="12"/>
        <v>0</v>
      </c>
      <c r="G202" s="126"/>
      <c r="H202" s="127">
        <f t="shared" si="13"/>
        <v>0</v>
      </c>
      <c r="I202" s="77" t="e">
        <f>INDEX('01'!$Z$3:$Z$27,MATCH(D202,'01'!$D$3:$D$27,0))</f>
        <v>#N/A</v>
      </c>
      <c r="J202" s="77" t="e">
        <f>INDEX('02'!$Z$3:$Z$27,MATCH(D202,'02'!$D$3:$D$27,0))</f>
        <v>#N/A</v>
      </c>
      <c r="K202" s="77" t="e">
        <f>INDEX('03'!$Z$3:$Z$27,MATCH(D202,'03'!$D$3:$D$27,0))</f>
        <v>#N/A</v>
      </c>
      <c r="L202" s="77" t="e">
        <f>INDEX('04'!$Z$3:$Z$27,MATCH(D202,'04'!$D$3:$D$27,0))</f>
        <v>#N/A</v>
      </c>
    </row>
    <row r="203" spans="3:12" s="77" customFormat="1" ht="15.75">
      <c r="C203" s="77">
        <f t="shared" si="11"/>
        <v>1</v>
      </c>
      <c r="D203" s="125"/>
      <c r="E203" s="125"/>
      <c r="F203" s="126">
        <f t="shared" si="12"/>
        <v>0</v>
      </c>
      <c r="G203" s="126"/>
      <c r="H203" s="127">
        <f t="shared" si="13"/>
        <v>0</v>
      </c>
      <c r="I203" s="77" t="e">
        <f>INDEX('01'!$Z$3:$Z$27,MATCH(D203,'01'!$D$3:$D$27,0))</f>
        <v>#N/A</v>
      </c>
      <c r="J203" s="77" t="e">
        <f>INDEX('02'!$Z$3:$Z$27,MATCH(D203,'02'!$D$3:$D$27,0))</f>
        <v>#N/A</v>
      </c>
      <c r="K203" s="77" t="e">
        <f>INDEX('03'!$Z$3:$Z$27,MATCH(D203,'03'!$D$3:$D$27,0))</f>
        <v>#N/A</v>
      </c>
      <c r="L203" s="77" t="e">
        <f>INDEX('04'!$Z$3:$Z$27,MATCH(D203,'04'!$D$3:$D$27,0))</f>
        <v>#N/A</v>
      </c>
    </row>
    <row r="204" spans="3:12" s="77" customFormat="1" ht="15.75">
      <c r="C204" s="77">
        <f t="shared" si="11"/>
        <v>1</v>
      </c>
      <c r="D204" s="125"/>
      <c r="E204" s="125"/>
      <c r="F204" s="126">
        <f t="shared" si="12"/>
        <v>0</v>
      </c>
      <c r="G204" s="126"/>
      <c r="H204" s="127">
        <f t="shared" si="13"/>
        <v>0</v>
      </c>
      <c r="I204" s="77" t="e">
        <f>INDEX('01'!$Z$3:$Z$27,MATCH(D204,'01'!$D$3:$D$27,0))</f>
        <v>#N/A</v>
      </c>
      <c r="J204" s="77" t="e">
        <f>INDEX('02'!$Z$3:$Z$27,MATCH(D204,'02'!$D$3:$D$27,0))</f>
        <v>#N/A</v>
      </c>
      <c r="K204" s="77" t="e">
        <f>INDEX('03'!$Z$3:$Z$27,MATCH(D204,'03'!$D$3:$D$27,0))</f>
        <v>#N/A</v>
      </c>
      <c r="L204" s="77" t="e">
        <f>INDEX('04'!$Z$3:$Z$27,MATCH(D204,'04'!$D$3:$D$27,0))</f>
        <v>#N/A</v>
      </c>
    </row>
    <row r="205" spans="3:12" s="77" customFormat="1" ht="15.75">
      <c r="C205" s="77">
        <f t="shared" si="11"/>
        <v>1</v>
      </c>
      <c r="D205" s="125"/>
      <c r="E205" s="125"/>
      <c r="F205" s="126">
        <f t="shared" si="12"/>
        <v>0</v>
      </c>
      <c r="G205" s="126"/>
      <c r="H205" s="127">
        <f t="shared" si="13"/>
        <v>0</v>
      </c>
      <c r="I205" s="77" t="e">
        <f>INDEX('01'!$Z$3:$Z$27,MATCH(D205,'01'!$D$3:$D$27,0))</f>
        <v>#N/A</v>
      </c>
      <c r="J205" s="77" t="e">
        <f>INDEX('02'!$Z$3:$Z$27,MATCH(D205,'02'!$D$3:$D$27,0))</f>
        <v>#N/A</v>
      </c>
      <c r="K205" s="77" t="e">
        <f>INDEX('03'!$Z$3:$Z$27,MATCH(D205,'03'!$D$3:$D$27,0))</f>
        <v>#N/A</v>
      </c>
      <c r="L205" s="77" t="e">
        <f>INDEX('04'!$Z$3:$Z$27,MATCH(D205,'04'!$D$3:$D$27,0))</f>
        <v>#N/A</v>
      </c>
    </row>
    <row r="206" spans="3:12" s="77" customFormat="1" ht="15.75">
      <c r="C206" s="77">
        <f t="shared" si="11"/>
        <v>1</v>
      </c>
      <c r="D206" s="125"/>
      <c r="E206" s="125"/>
      <c r="F206" s="126">
        <f t="shared" si="12"/>
        <v>0</v>
      </c>
      <c r="G206" s="126"/>
      <c r="H206" s="127">
        <f t="shared" si="13"/>
        <v>0</v>
      </c>
      <c r="I206" s="77" t="e">
        <f>INDEX('01'!$Z$3:$Z$27,MATCH(D206,'01'!$D$3:$D$27,0))</f>
        <v>#N/A</v>
      </c>
      <c r="J206" s="77" t="e">
        <f>INDEX('02'!$Z$3:$Z$27,MATCH(D206,'02'!$D$3:$D$27,0))</f>
        <v>#N/A</v>
      </c>
      <c r="K206" s="77" t="e">
        <f>INDEX('03'!$Z$3:$Z$27,MATCH(D206,'03'!$D$3:$D$27,0))</f>
        <v>#N/A</v>
      </c>
      <c r="L206" s="77" t="e">
        <f>INDEX('04'!$Z$3:$Z$27,MATCH(D206,'04'!$D$3:$D$27,0))</f>
        <v>#N/A</v>
      </c>
    </row>
    <row r="207" spans="3:12" s="77" customFormat="1" ht="15.75">
      <c r="C207" s="77">
        <f t="shared" si="11"/>
        <v>1</v>
      </c>
      <c r="D207" s="125"/>
      <c r="E207" s="125"/>
      <c r="F207" s="126">
        <f t="shared" si="12"/>
        <v>0</v>
      </c>
      <c r="G207" s="126"/>
      <c r="H207" s="127">
        <f t="shared" si="13"/>
        <v>0</v>
      </c>
      <c r="I207" s="77" t="e">
        <f>INDEX('01'!$Z$3:$Z$27,MATCH(D207,'01'!$D$3:$D$27,0))</f>
        <v>#N/A</v>
      </c>
      <c r="J207" s="77" t="e">
        <f>INDEX('02'!$Z$3:$Z$27,MATCH(D207,'02'!$D$3:$D$27,0))</f>
        <v>#N/A</v>
      </c>
      <c r="K207" s="77" t="e">
        <f>INDEX('03'!$Z$3:$Z$27,MATCH(D207,'03'!$D$3:$D$27,0))</f>
        <v>#N/A</v>
      </c>
      <c r="L207" s="77" t="e">
        <f>INDEX('04'!$Z$3:$Z$27,MATCH(D207,'04'!$D$3:$D$27,0))</f>
        <v>#N/A</v>
      </c>
    </row>
    <row r="208" spans="3:17" s="77" customFormat="1" ht="15.75">
      <c r="C208" s="77">
        <f t="shared" si="11"/>
        <v>1</v>
      </c>
      <c r="D208" s="125"/>
      <c r="E208" s="125"/>
      <c r="F208" s="126">
        <f t="shared" si="12"/>
        <v>0</v>
      </c>
      <c r="G208" s="126"/>
      <c r="H208" s="127">
        <f t="shared" si="13"/>
        <v>0</v>
      </c>
      <c r="I208" s="77" t="e">
        <f>INDEX('01'!$Z$3:$Z$27,MATCH(D208,'01'!$D$3:$D$27,0))</f>
        <v>#N/A</v>
      </c>
      <c r="J208" s="77" t="e">
        <f>INDEX('02'!$Z$3:$Z$27,MATCH(D208,'02'!$D$3:$D$27,0))</f>
        <v>#N/A</v>
      </c>
      <c r="K208" s="77" t="e">
        <f>INDEX('03'!$Z$3:$Z$27,MATCH(D208,'03'!$D$3:$D$27,0))</f>
        <v>#N/A</v>
      </c>
      <c r="L208" s="77" t="e">
        <f>INDEX('04'!$Z$3:$Z$27,MATCH(D208,'04'!$D$3:$D$27,0))</f>
        <v>#N/A</v>
      </c>
      <c r="M208" s="76"/>
      <c r="N208" s="76"/>
      <c r="O208" s="76"/>
      <c r="P208" s="76"/>
      <c r="Q208" s="76"/>
    </row>
    <row r="209" spans="3:17" s="77" customFormat="1" ht="15.75">
      <c r="C209" s="77">
        <f t="shared" si="11"/>
        <v>1</v>
      </c>
      <c r="D209" s="125"/>
      <c r="E209" s="125"/>
      <c r="F209" s="126">
        <f t="shared" si="12"/>
        <v>0</v>
      </c>
      <c r="G209" s="126"/>
      <c r="H209" s="127">
        <f t="shared" si="13"/>
        <v>0</v>
      </c>
      <c r="I209" s="77" t="e">
        <f>INDEX('01'!$Z$3:$Z$27,MATCH(D209,'01'!$D$3:$D$27,0))</f>
        <v>#N/A</v>
      </c>
      <c r="J209" s="77" t="e">
        <f>INDEX('02'!$Z$3:$Z$27,MATCH(D209,'02'!$D$3:$D$27,0))</f>
        <v>#N/A</v>
      </c>
      <c r="K209" s="77" t="e">
        <f>INDEX('03'!$Z$3:$Z$27,MATCH(D209,'03'!$D$3:$D$27,0))</f>
        <v>#N/A</v>
      </c>
      <c r="L209" s="77" t="e">
        <f>INDEX('04'!$Z$3:$Z$27,MATCH(D209,'04'!$D$3:$D$27,0))</f>
        <v>#N/A</v>
      </c>
      <c r="M209" s="76"/>
      <c r="N209" s="76"/>
      <c r="O209" s="76"/>
      <c r="P209" s="76"/>
      <c r="Q209" s="76"/>
    </row>
    <row r="210" spans="3:17" s="77" customFormat="1" ht="15.75">
      <c r="C210" s="77">
        <f t="shared" si="11"/>
        <v>1</v>
      </c>
      <c r="D210" s="125"/>
      <c r="E210" s="125"/>
      <c r="F210" s="126">
        <f t="shared" si="12"/>
        <v>0</v>
      </c>
      <c r="G210" s="126"/>
      <c r="H210" s="127">
        <f t="shared" si="13"/>
        <v>0</v>
      </c>
      <c r="I210" s="77" t="e">
        <f>INDEX('01'!$Z$3:$Z$27,MATCH(D210,'01'!$D$3:$D$27,0))</f>
        <v>#N/A</v>
      </c>
      <c r="J210" s="77" t="e">
        <f>INDEX('02'!$Z$3:$Z$27,MATCH(D210,'02'!$D$3:$D$27,0))</f>
        <v>#N/A</v>
      </c>
      <c r="K210" s="77" t="e">
        <f>INDEX('03'!$Z$3:$Z$27,MATCH(D210,'03'!$D$3:$D$27,0))</f>
        <v>#N/A</v>
      </c>
      <c r="L210" s="77" t="e">
        <f>INDEX('04'!$Z$3:$Z$27,MATCH(D210,'04'!$D$3:$D$27,0))</f>
        <v>#N/A</v>
      </c>
      <c r="M210" s="76"/>
      <c r="N210" s="76"/>
      <c r="O210" s="76"/>
      <c r="P210" s="76"/>
      <c r="Q210" s="76"/>
    </row>
    <row r="211" spans="3:17" s="77" customFormat="1" ht="15.75">
      <c r="C211" s="77">
        <f t="shared" si="11"/>
        <v>1</v>
      </c>
      <c r="D211" s="125"/>
      <c r="E211" s="125"/>
      <c r="F211" s="126">
        <f t="shared" si="12"/>
        <v>0</v>
      </c>
      <c r="G211" s="126"/>
      <c r="H211" s="127">
        <f t="shared" si="13"/>
        <v>0</v>
      </c>
      <c r="I211" s="77" t="e">
        <f>INDEX('01'!$Z$3:$Z$27,MATCH(D211,'01'!$D$3:$D$27,0))</f>
        <v>#N/A</v>
      </c>
      <c r="J211" s="77" t="e">
        <f>INDEX('02'!$Z$3:$Z$27,MATCH(D211,'02'!$D$3:$D$27,0))</f>
        <v>#N/A</v>
      </c>
      <c r="K211" s="77" t="e">
        <f>INDEX('03'!$Z$3:$Z$27,MATCH(D211,'03'!$D$3:$D$27,0))</f>
        <v>#N/A</v>
      </c>
      <c r="L211" s="77" t="e">
        <f>INDEX('04'!$Z$3:$Z$27,MATCH(D211,'04'!$D$3:$D$27,0))</f>
        <v>#N/A</v>
      </c>
      <c r="M211" s="76"/>
      <c r="N211" s="76"/>
      <c r="O211" s="76"/>
      <c r="P211" s="76"/>
      <c r="Q211" s="76"/>
    </row>
    <row r="212" spans="3:17" s="77" customFormat="1" ht="15.75">
      <c r="C212" s="77">
        <f t="shared" si="11"/>
        <v>1</v>
      </c>
      <c r="D212" s="125"/>
      <c r="E212" s="125"/>
      <c r="F212" s="126">
        <f t="shared" si="12"/>
        <v>0</v>
      </c>
      <c r="G212" s="126"/>
      <c r="H212" s="127">
        <f t="shared" si="13"/>
        <v>0</v>
      </c>
      <c r="I212" s="77" t="e">
        <f>INDEX('01'!$Z$3:$Z$27,MATCH(D212,'01'!$D$3:$D$27,0))</f>
        <v>#N/A</v>
      </c>
      <c r="J212" s="77" t="e">
        <f>INDEX('02'!$Z$3:$Z$27,MATCH(D212,'02'!$D$3:$D$27,0))</f>
        <v>#N/A</v>
      </c>
      <c r="K212" s="77" t="e">
        <f>INDEX('03'!$Z$3:$Z$27,MATCH(D212,'03'!$D$3:$D$27,0))</f>
        <v>#N/A</v>
      </c>
      <c r="L212" s="77" t="e">
        <f>INDEX('04'!$Z$3:$Z$27,MATCH(D212,'04'!$D$3:$D$27,0))</f>
        <v>#N/A</v>
      </c>
      <c r="M212" s="76"/>
      <c r="N212" s="76"/>
      <c r="O212" s="76"/>
      <c r="P212" s="76"/>
      <c r="Q212" s="76"/>
    </row>
    <row r="213" spans="3:17" s="77" customFormat="1" ht="15.75">
      <c r="C213" s="77">
        <f t="shared" si="11"/>
        <v>1</v>
      </c>
      <c r="D213" s="125"/>
      <c r="E213" s="125"/>
      <c r="F213" s="126">
        <f t="shared" si="12"/>
        <v>0</v>
      </c>
      <c r="G213" s="126"/>
      <c r="H213" s="127">
        <f t="shared" si="13"/>
        <v>0</v>
      </c>
      <c r="I213" s="77" t="e">
        <f>INDEX('01'!$Z$3:$Z$27,MATCH(D213,'01'!$D$3:$D$27,0))</f>
        <v>#N/A</v>
      </c>
      <c r="J213" s="77" t="e">
        <f>INDEX('02'!$Z$3:$Z$27,MATCH(D213,'02'!$D$3:$D$27,0))</f>
        <v>#N/A</v>
      </c>
      <c r="K213" s="77" t="e">
        <f>INDEX('03'!$Z$3:$Z$27,MATCH(D213,'03'!$D$3:$D$27,0))</f>
        <v>#N/A</v>
      </c>
      <c r="L213" s="77" t="e">
        <f>INDEX('04'!$Z$3:$Z$27,MATCH(D213,'04'!$D$3:$D$27,0))</f>
        <v>#N/A</v>
      </c>
      <c r="M213" s="76"/>
      <c r="N213" s="76"/>
      <c r="O213" s="76"/>
      <c r="P213" s="76"/>
      <c r="Q213" s="76"/>
    </row>
    <row r="214" spans="3:17" s="77" customFormat="1" ht="15.75">
      <c r="C214" s="77">
        <f t="shared" si="11"/>
        <v>1</v>
      </c>
      <c r="D214" s="125"/>
      <c r="E214" s="125"/>
      <c r="F214" s="126">
        <f t="shared" si="12"/>
        <v>0</v>
      </c>
      <c r="G214" s="126"/>
      <c r="H214" s="127">
        <f t="shared" si="13"/>
        <v>0</v>
      </c>
      <c r="I214" s="77" t="e">
        <f>INDEX('01'!$Z$3:$Z$27,MATCH(D214,'01'!$D$3:$D$27,0))</f>
        <v>#N/A</v>
      </c>
      <c r="J214" s="77" t="e">
        <f>INDEX('02'!$Z$3:$Z$27,MATCH(D214,'02'!$D$3:$D$27,0))</f>
        <v>#N/A</v>
      </c>
      <c r="K214" s="77" t="e">
        <f>INDEX('03'!$Z$3:$Z$27,MATCH(D214,'03'!$D$3:$D$27,0))</f>
        <v>#N/A</v>
      </c>
      <c r="L214" s="77" t="e">
        <f>INDEX('04'!$Z$3:$Z$27,MATCH(D214,'04'!$D$3:$D$27,0))</f>
        <v>#N/A</v>
      </c>
      <c r="M214" s="76"/>
      <c r="N214" s="76"/>
      <c r="O214" s="76"/>
      <c r="P214" s="76"/>
      <c r="Q214" s="76"/>
    </row>
    <row r="215" spans="3:17" s="77" customFormat="1" ht="15.75">
      <c r="C215" s="77">
        <f t="shared" si="11"/>
        <v>1</v>
      </c>
      <c r="D215" s="125"/>
      <c r="E215" s="125"/>
      <c r="F215" s="126">
        <f t="shared" si="12"/>
        <v>0</v>
      </c>
      <c r="G215" s="126"/>
      <c r="H215" s="127">
        <f t="shared" si="13"/>
        <v>0</v>
      </c>
      <c r="I215" s="77" t="e">
        <f>INDEX('01'!$Z$3:$Z$27,MATCH(D215,'01'!$D$3:$D$27,0))</f>
        <v>#N/A</v>
      </c>
      <c r="J215" s="77" t="e">
        <f>INDEX('02'!$Z$3:$Z$27,MATCH(D215,'02'!$D$3:$D$27,0))</f>
        <v>#N/A</v>
      </c>
      <c r="K215" s="77" t="e">
        <f>INDEX('03'!$Z$3:$Z$27,MATCH(D215,'03'!$D$3:$D$27,0))</f>
        <v>#N/A</v>
      </c>
      <c r="L215" s="77" t="e">
        <f>INDEX('04'!$Z$3:$Z$27,MATCH(D215,'04'!$D$3:$D$27,0))</f>
        <v>#N/A</v>
      </c>
      <c r="M215" s="76"/>
      <c r="N215" s="76"/>
      <c r="O215" s="76"/>
      <c r="P215" s="76"/>
      <c r="Q215" s="76"/>
    </row>
    <row r="216" spans="3:17" s="77" customFormat="1" ht="15.75">
      <c r="C216" s="77">
        <f t="shared" si="11"/>
        <v>1</v>
      </c>
      <c r="D216" s="125"/>
      <c r="E216" s="125"/>
      <c r="F216" s="126">
        <f t="shared" si="12"/>
        <v>0</v>
      </c>
      <c r="G216" s="126"/>
      <c r="H216" s="127">
        <f t="shared" si="13"/>
        <v>0</v>
      </c>
      <c r="I216" s="77" t="e">
        <f>INDEX('01'!$Z$3:$Z$27,MATCH(D216,'01'!$D$3:$D$27,0))</f>
        <v>#N/A</v>
      </c>
      <c r="J216" s="77" t="e">
        <f>INDEX('02'!$Z$3:$Z$27,MATCH(D216,'02'!$D$3:$D$27,0))</f>
        <v>#N/A</v>
      </c>
      <c r="K216" s="77" t="e">
        <f>INDEX('03'!$Z$3:$Z$27,MATCH(D216,'03'!$D$3:$D$27,0))</f>
        <v>#N/A</v>
      </c>
      <c r="L216" s="77" t="e">
        <f>INDEX('04'!$Z$3:$Z$27,MATCH(D216,'04'!$D$3:$D$27,0))</f>
        <v>#N/A</v>
      </c>
      <c r="M216" s="76"/>
      <c r="N216" s="76"/>
      <c r="O216" s="76"/>
      <c r="P216" s="76"/>
      <c r="Q216" s="76"/>
    </row>
    <row r="217" spans="3:17" s="77" customFormat="1" ht="15.75">
      <c r="C217" s="77">
        <f t="shared" si="11"/>
        <v>1</v>
      </c>
      <c r="D217" s="125"/>
      <c r="E217" s="125"/>
      <c r="F217" s="126">
        <f t="shared" si="12"/>
        <v>0</v>
      </c>
      <c r="G217" s="126"/>
      <c r="H217" s="127">
        <f t="shared" si="13"/>
        <v>0</v>
      </c>
      <c r="I217" s="77" t="e">
        <f>INDEX('01'!$Z$3:$Z$27,MATCH(D217,'01'!$D$3:$D$27,0))</f>
        <v>#N/A</v>
      </c>
      <c r="J217" s="77" t="e">
        <f>INDEX('02'!$Z$3:$Z$27,MATCH(D217,'02'!$D$3:$D$27,0))</f>
        <v>#N/A</v>
      </c>
      <c r="K217" s="77" t="e">
        <f>INDEX('03'!$Z$3:$Z$27,MATCH(D217,'03'!$D$3:$D$27,0))</f>
        <v>#N/A</v>
      </c>
      <c r="L217" s="77" t="e">
        <f>INDEX('04'!$Z$3:$Z$27,MATCH(D217,'04'!$D$3:$D$27,0))</f>
        <v>#N/A</v>
      </c>
      <c r="M217" s="76"/>
      <c r="N217" s="76"/>
      <c r="O217" s="76"/>
      <c r="P217" s="76"/>
      <c r="Q217" s="76"/>
    </row>
    <row r="218" spans="3:17" s="77" customFormat="1" ht="15.75">
      <c r="C218" s="77">
        <f t="shared" si="11"/>
        <v>1</v>
      </c>
      <c r="D218" s="125"/>
      <c r="E218" s="125"/>
      <c r="F218" s="126">
        <f t="shared" si="12"/>
        <v>0</v>
      </c>
      <c r="G218" s="126"/>
      <c r="H218" s="127">
        <f t="shared" si="13"/>
        <v>0</v>
      </c>
      <c r="I218" s="77" t="e">
        <f>INDEX('01'!$Z$3:$Z$27,MATCH(D218,'01'!$D$3:$D$27,0))</f>
        <v>#N/A</v>
      </c>
      <c r="J218" s="77" t="e">
        <f>INDEX('02'!$Z$3:$Z$27,MATCH(D218,'02'!$D$3:$D$27,0))</f>
        <v>#N/A</v>
      </c>
      <c r="K218" s="77" t="e">
        <f>INDEX('03'!$Z$3:$Z$27,MATCH(D218,'03'!$D$3:$D$27,0))</f>
        <v>#N/A</v>
      </c>
      <c r="L218" s="77" t="e">
        <f>INDEX('04'!$Z$3:$Z$27,MATCH(D218,'04'!$D$3:$D$27,0))</f>
        <v>#N/A</v>
      </c>
      <c r="M218" s="76"/>
      <c r="N218" s="76"/>
      <c r="O218" s="76"/>
      <c r="P218" s="76"/>
      <c r="Q218" s="76"/>
    </row>
    <row r="219" spans="3:17" s="77" customFormat="1" ht="15.75">
      <c r="C219" s="77">
        <f t="shared" si="11"/>
        <v>1</v>
      </c>
      <c r="D219" s="125"/>
      <c r="E219" s="125"/>
      <c r="F219" s="126">
        <f t="shared" si="12"/>
        <v>0</v>
      </c>
      <c r="G219" s="126"/>
      <c r="H219" s="127">
        <f t="shared" si="13"/>
        <v>0</v>
      </c>
      <c r="I219" s="77" t="e">
        <f>INDEX('01'!$Z$3:$Z$27,MATCH(D219,'01'!$D$3:$D$27,0))</f>
        <v>#N/A</v>
      </c>
      <c r="J219" s="77" t="e">
        <f>INDEX('02'!$Z$3:$Z$27,MATCH(D219,'02'!$D$3:$D$27,0))</f>
        <v>#N/A</v>
      </c>
      <c r="K219" s="77" t="e">
        <f>INDEX('03'!$Z$3:$Z$27,MATCH(D219,'03'!$D$3:$D$27,0))</f>
        <v>#N/A</v>
      </c>
      <c r="L219" s="77" t="e">
        <f>INDEX('04'!$Z$3:$Z$27,MATCH(D219,'04'!$D$3:$D$27,0))</f>
        <v>#N/A</v>
      </c>
      <c r="M219" s="76"/>
      <c r="N219" s="76"/>
      <c r="O219" s="76"/>
      <c r="P219" s="76"/>
      <c r="Q219" s="76"/>
    </row>
    <row r="220" spans="3:17" s="77" customFormat="1" ht="15.75">
      <c r="C220" s="77">
        <f t="shared" si="11"/>
        <v>1</v>
      </c>
      <c r="D220" s="125"/>
      <c r="E220" s="125"/>
      <c r="F220" s="126">
        <f t="shared" si="12"/>
        <v>0</v>
      </c>
      <c r="G220" s="126"/>
      <c r="H220" s="127">
        <f t="shared" si="13"/>
        <v>0</v>
      </c>
      <c r="I220" s="77" t="e">
        <f>INDEX('01'!$Z$3:$Z$27,MATCH(D220,'01'!$D$3:$D$27,0))</f>
        <v>#N/A</v>
      </c>
      <c r="J220" s="77" t="e">
        <f>INDEX('02'!$Z$3:$Z$27,MATCH(D220,'02'!$D$3:$D$27,0))</f>
        <v>#N/A</v>
      </c>
      <c r="K220" s="77" t="e">
        <f>INDEX('03'!$Z$3:$Z$27,MATCH(D220,'03'!$D$3:$D$27,0))</f>
        <v>#N/A</v>
      </c>
      <c r="L220" s="77" t="e">
        <f>INDEX('04'!$Z$3:$Z$27,MATCH(D220,'04'!$D$3:$D$27,0))</f>
        <v>#N/A</v>
      </c>
      <c r="M220" s="76"/>
      <c r="N220" s="76"/>
      <c r="O220" s="76"/>
      <c r="P220" s="76"/>
      <c r="Q220" s="76"/>
    </row>
    <row r="221" spans="3:17" s="77" customFormat="1" ht="15.75">
      <c r="C221" s="77">
        <f t="shared" si="11"/>
        <v>1</v>
      </c>
      <c r="D221" s="125"/>
      <c r="E221" s="125"/>
      <c r="F221" s="126">
        <f t="shared" si="12"/>
        <v>0</v>
      </c>
      <c r="G221" s="126"/>
      <c r="H221" s="127">
        <f t="shared" si="13"/>
        <v>0</v>
      </c>
      <c r="I221" s="77" t="e">
        <f>INDEX('01'!$Z$3:$Z$27,MATCH(D221,'01'!$D$3:$D$27,0))</f>
        <v>#N/A</v>
      </c>
      <c r="J221" s="77" t="e">
        <f>INDEX('02'!$Z$3:$Z$27,MATCH(D221,'02'!$D$3:$D$27,0))</f>
        <v>#N/A</v>
      </c>
      <c r="K221" s="77" t="e">
        <f>INDEX('03'!$Z$3:$Z$27,MATCH(D221,'03'!$D$3:$D$27,0))</f>
        <v>#N/A</v>
      </c>
      <c r="L221" s="77" t="e">
        <f>INDEX('04'!$Z$3:$Z$27,MATCH(D221,'04'!$D$3:$D$27,0))</f>
        <v>#N/A</v>
      </c>
      <c r="M221" s="76"/>
      <c r="N221" s="76"/>
      <c r="O221" s="76"/>
      <c r="P221" s="76"/>
      <c r="Q221" s="76"/>
    </row>
    <row r="222" spans="3:17" s="77" customFormat="1" ht="15.75">
      <c r="C222" s="77">
        <f t="shared" si="11"/>
        <v>1</v>
      </c>
      <c r="D222" s="125"/>
      <c r="E222" s="125"/>
      <c r="F222" s="126">
        <f t="shared" si="12"/>
        <v>0</v>
      </c>
      <c r="G222" s="126"/>
      <c r="H222" s="127">
        <f t="shared" si="13"/>
        <v>0</v>
      </c>
      <c r="I222" s="77" t="e">
        <f>INDEX('01'!$Z$3:$Z$27,MATCH(D222,'01'!$D$3:$D$27,0))</f>
        <v>#N/A</v>
      </c>
      <c r="J222" s="77" t="e">
        <f>INDEX('02'!$Z$3:$Z$27,MATCH(D222,'02'!$D$3:$D$27,0))</f>
        <v>#N/A</v>
      </c>
      <c r="K222" s="77" t="e">
        <f>INDEX('03'!$Z$3:$Z$27,MATCH(D222,'03'!$D$3:$D$27,0))</f>
        <v>#N/A</v>
      </c>
      <c r="L222" s="77" t="e">
        <f>INDEX('04'!$Z$3:$Z$27,MATCH(D222,'04'!$D$3:$D$27,0))</f>
        <v>#N/A</v>
      </c>
      <c r="M222" s="76"/>
      <c r="N222" s="76"/>
      <c r="O222" s="76"/>
      <c r="P222" s="76"/>
      <c r="Q222" s="76"/>
    </row>
    <row r="223" spans="3:17" s="77" customFormat="1" ht="15.75">
      <c r="C223" s="77">
        <f t="shared" si="11"/>
        <v>1</v>
      </c>
      <c r="D223" s="125"/>
      <c r="E223" s="125"/>
      <c r="F223" s="126">
        <f t="shared" si="12"/>
        <v>0</v>
      </c>
      <c r="G223" s="126"/>
      <c r="H223" s="127">
        <f t="shared" si="13"/>
        <v>0</v>
      </c>
      <c r="I223" s="77" t="e">
        <f>INDEX('01'!$Z$3:$Z$27,MATCH(D223,'01'!$D$3:$D$27,0))</f>
        <v>#N/A</v>
      </c>
      <c r="J223" s="77" t="e">
        <f>INDEX('02'!$Z$3:$Z$27,MATCH(D223,'02'!$D$3:$D$27,0))</f>
        <v>#N/A</v>
      </c>
      <c r="K223" s="77" t="e">
        <f>INDEX('03'!$Z$3:$Z$27,MATCH(D223,'03'!$D$3:$D$27,0))</f>
        <v>#N/A</v>
      </c>
      <c r="L223" s="77" t="e">
        <f>INDEX('04'!$Z$3:$Z$27,MATCH(D223,'04'!$D$3:$D$27,0))</f>
        <v>#N/A</v>
      </c>
      <c r="M223" s="76"/>
      <c r="N223" s="76"/>
      <c r="O223" s="76"/>
      <c r="P223" s="76"/>
      <c r="Q223" s="76"/>
    </row>
    <row r="224" spans="3:17" s="77" customFormat="1" ht="15.75">
      <c r="C224" s="77">
        <f t="shared" si="11"/>
        <v>1</v>
      </c>
      <c r="D224" s="125"/>
      <c r="E224" s="125"/>
      <c r="F224" s="126">
        <f t="shared" si="12"/>
        <v>0</v>
      </c>
      <c r="G224" s="126"/>
      <c r="H224" s="127">
        <f t="shared" si="13"/>
        <v>0</v>
      </c>
      <c r="I224" s="77" t="e">
        <f>INDEX('01'!$Z$3:$Z$27,MATCH(D224,'01'!$D$3:$D$27,0))</f>
        <v>#N/A</v>
      </c>
      <c r="J224" s="77" t="e">
        <f>INDEX('02'!$Z$3:$Z$27,MATCH(D224,'02'!$D$3:$D$27,0))</f>
        <v>#N/A</v>
      </c>
      <c r="K224" s="77" t="e">
        <f>INDEX('03'!$Z$3:$Z$27,MATCH(D224,'03'!$D$3:$D$27,0))</f>
        <v>#N/A</v>
      </c>
      <c r="L224" s="77" t="e">
        <f>INDEX('04'!$Z$3:$Z$27,MATCH(D224,'04'!$D$3:$D$27,0))</f>
        <v>#N/A</v>
      </c>
      <c r="M224" s="76"/>
      <c r="N224" s="76"/>
      <c r="O224" s="76"/>
      <c r="P224" s="76"/>
      <c r="Q224" s="76"/>
    </row>
    <row r="225" spans="3:17" s="77" customFormat="1" ht="15.75">
      <c r="C225" s="77">
        <f t="shared" si="11"/>
        <v>1</v>
      </c>
      <c r="D225" s="125"/>
      <c r="E225" s="125"/>
      <c r="F225" s="126">
        <f t="shared" si="12"/>
        <v>0</v>
      </c>
      <c r="G225" s="126"/>
      <c r="H225" s="127">
        <f t="shared" si="13"/>
        <v>0</v>
      </c>
      <c r="I225" s="77" t="e">
        <f>INDEX('01'!$Z$3:$Z$27,MATCH(D225,'01'!$D$3:$D$27,0))</f>
        <v>#N/A</v>
      </c>
      <c r="J225" s="77" t="e">
        <f>INDEX('02'!$Z$3:$Z$27,MATCH(D225,'02'!$D$3:$D$27,0))</f>
        <v>#N/A</v>
      </c>
      <c r="K225" s="77" t="e">
        <f>INDEX('03'!$Z$3:$Z$27,MATCH(D225,'03'!$D$3:$D$27,0))</f>
        <v>#N/A</v>
      </c>
      <c r="L225" s="77" t="e">
        <f>INDEX('04'!$Z$3:$Z$27,MATCH(D225,'04'!$D$3:$D$27,0))</f>
        <v>#N/A</v>
      </c>
      <c r="M225" s="76"/>
      <c r="N225" s="76"/>
      <c r="O225" s="76"/>
      <c r="P225" s="76"/>
      <c r="Q225" s="76"/>
    </row>
    <row r="226" spans="3:17" s="77" customFormat="1" ht="15.75">
      <c r="C226" s="77">
        <f t="shared" si="11"/>
        <v>1</v>
      </c>
      <c r="D226" s="125"/>
      <c r="E226" s="125"/>
      <c r="F226" s="126">
        <f t="shared" si="12"/>
        <v>0</v>
      </c>
      <c r="G226" s="126"/>
      <c r="H226" s="127">
        <f t="shared" si="13"/>
        <v>0</v>
      </c>
      <c r="I226" s="77" t="e">
        <f>INDEX('01'!$Z$3:$Z$27,MATCH(D226,'01'!$D$3:$D$27,0))</f>
        <v>#N/A</v>
      </c>
      <c r="J226" s="77" t="e">
        <f>INDEX('02'!$Z$3:$Z$27,MATCH(D226,'02'!$D$3:$D$27,0))</f>
        <v>#N/A</v>
      </c>
      <c r="K226" s="77" t="e">
        <f>INDEX('03'!$Z$3:$Z$27,MATCH(D226,'03'!$D$3:$D$27,0))</f>
        <v>#N/A</v>
      </c>
      <c r="L226" s="77" t="e">
        <f>INDEX('04'!$Z$3:$Z$27,MATCH(D226,'04'!$D$3:$D$27,0))</f>
        <v>#N/A</v>
      </c>
      <c r="M226" s="76"/>
      <c r="N226" s="76"/>
      <c r="O226" s="76"/>
      <c r="P226" s="76"/>
      <c r="Q226" s="76"/>
    </row>
    <row r="227" spans="3:12" s="77" customFormat="1" ht="15.75">
      <c r="C227" s="77">
        <f t="shared" si="11"/>
        <v>1</v>
      </c>
      <c r="D227" s="125"/>
      <c r="E227" s="125"/>
      <c r="F227" s="126">
        <f t="shared" si="12"/>
        <v>0</v>
      </c>
      <c r="G227" s="126"/>
      <c r="H227" s="127">
        <f t="shared" si="13"/>
        <v>0</v>
      </c>
      <c r="I227" s="77" t="e">
        <f>INDEX('01'!$Z$3:$Z$27,MATCH(D227,'01'!$D$3:$D$27,0))</f>
        <v>#N/A</v>
      </c>
      <c r="J227" s="77" t="e">
        <f>INDEX('02'!$Z$3:$Z$27,MATCH(D227,'02'!$D$3:$D$27,0))</f>
        <v>#N/A</v>
      </c>
      <c r="K227" s="77" t="e">
        <f>INDEX('03'!$Z$3:$Z$27,MATCH(D227,'03'!$D$3:$D$27,0))</f>
        <v>#N/A</v>
      </c>
      <c r="L227" s="77" t="e">
        <f>INDEX('04'!$Z$3:$Z$27,MATCH(D227,'04'!$D$3:$D$27,0))</f>
        <v>#N/A</v>
      </c>
    </row>
    <row r="228" spans="3:12" s="77" customFormat="1" ht="15.75">
      <c r="C228" s="77">
        <f t="shared" si="11"/>
        <v>1</v>
      </c>
      <c r="D228" s="125"/>
      <c r="E228" s="125"/>
      <c r="F228" s="126">
        <f t="shared" si="12"/>
        <v>0</v>
      </c>
      <c r="G228" s="126"/>
      <c r="H228" s="127">
        <f t="shared" si="13"/>
        <v>0</v>
      </c>
      <c r="I228" s="77" t="e">
        <f>INDEX('01'!$Z$3:$Z$27,MATCH(D228,'01'!$D$3:$D$27,0))</f>
        <v>#N/A</v>
      </c>
      <c r="J228" s="77" t="e">
        <f>INDEX('02'!$Z$3:$Z$27,MATCH(D228,'02'!$D$3:$D$27,0))</f>
        <v>#N/A</v>
      </c>
      <c r="K228" s="77" t="e">
        <f>INDEX('03'!$Z$3:$Z$27,MATCH(D228,'03'!$D$3:$D$27,0))</f>
        <v>#N/A</v>
      </c>
      <c r="L228" s="77" t="e">
        <f>INDEX('04'!$Z$3:$Z$27,MATCH(D228,'04'!$D$3:$D$27,0))</f>
        <v>#N/A</v>
      </c>
    </row>
    <row r="229" spans="3:12" s="77" customFormat="1" ht="15.75">
      <c r="C229" s="77">
        <f t="shared" si="11"/>
        <v>1</v>
      </c>
      <c r="D229" s="125"/>
      <c r="E229" s="125"/>
      <c r="F229" s="126">
        <f t="shared" si="12"/>
        <v>0</v>
      </c>
      <c r="G229" s="126"/>
      <c r="H229" s="127">
        <f t="shared" si="13"/>
        <v>0</v>
      </c>
      <c r="I229" s="77" t="e">
        <f>INDEX('01'!$Z$3:$Z$27,MATCH(D229,'01'!$D$3:$D$27,0))</f>
        <v>#N/A</v>
      </c>
      <c r="J229" s="77" t="e">
        <f>INDEX('02'!$Z$3:$Z$27,MATCH(D229,'02'!$D$3:$D$27,0))</f>
        <v>#N/A</v>
      </c>
      <c r="K229" s="77" t="e">
        <f>INDEX('03'!$Z$3:$Z$27,MATCH(D229,'03'!$D$3:$D$27,0))</f>
        <v>#N/A</v>
      </c>
      <c r="L229" s="77" t="e">
        <f>INDEX('04'!$Z$3:$Z$27,MATCH(D229,'04'!$D$3:$D$27,0))</f>
        <v>#N/A</v>
      </c>
    </row>
    <row r="230" spans="3:12" s="77" customFormat="1" ht="15.75">
      <c r="C230" s="77">
        <f t="shared" si="11"/>
        <v>1</v>
      </c>
      <c r="D230" s="125"/>
      <c r="E230" s="125"/>
      <c r="F230" s="126">
        <f t="shared" si="12"/>
        <v>0</v>
      </c>
      <c r="G230" s="126"/>
      <c r="H230" s="127">
        <f t="shared" si="13"/>
        <v>0</v>
      </c>
      <c r="I230" s="77" t="e">
        <f>INDEX('01'!$Z$3:$Z$27,MATCH(D230,'01'!$D$3:$D$27,0))</f>
        <v>#N/A</v>
      </c>
      <c r="J230" s="77" t="e">
        <f>INDEX('02'!$Z$3:$Z$27,MATCH(D230,'02'!$D$3:$D$27,0))</f>
        <v>#N/A</v>
      </c>
      <c r="K230" s="77" t="e">
        <f>INDEX('03'!$Z$3:$Z$27,MATCH(D230,'03'!$D$3:$D$27,0))</f>
        <v>#N/A</v>
      </c>
      <c r="L230" s="77" t="e">
        <f>INDEX('04'!$Z$3:$Z$27,MATCH(D230,'04'!$D$3:$D$27,0))</f>
        <v>#N/A</v>
      </c>
    </row>
    <row r="231" spans="3:12" s="77" customFormat="1" ht="15.75">
      <c r="C231" s="77">
        <f t="shared" si="11"/>
        <v>1</v>
      </c>
      <c r="D231" s="125"/>
      <c r="E231" s="125"/>
      <c r="F231" s="126">
        <f t="shared" si="12"/>
        <v>0</v>
      </c>
      <c r="G231" s="126"/>
      <c r="H231" s="127">
        <f t="shared" si="13"/>
        <v>0</v>
      </c>
      <c r="I231" s="77" t="e">
        <f>INDEX('01'!$Z$3:$Z$27,MATCH(D231,'01'!$D$3:$D$27,0))</f>
        <v>#N/A</v>
      </c>
      <c r="J231" s="77" t="e">
        <f>INDEX('02'!$Z$3:$Z$27,MATCH(D231,'02'!$D$3:$D$27,0))</f>
        <v>#N/A</v>
      </c>
      <c r="K231" s="77" t="e">
        <f>INDEX('03'!$Z$3:$Z$27,MATCH(D231,'03'!$D$3:$D$27,0))</f>
        <v>#N/A</v>
      </c>
      <c r="L231" s="77" t="e">
        <f>INDEX('04'!$Z$3:$Z$27,MATCH(D231,'04'!$D$3:$D$27,0))</f>
        <v>#N/A</v>
      </c>
    </row>
    <row r="232" spans="3:12" s="77" customFormat="1" ht="15.75">
      <c r="C232" s="77">
        <f t="shared" si="11"/>
        <v>1</v>
      </c>
      <c r="D232" s="125"/>
      <c r="E232" s="125"/>
      <c r="F232" s="126">
        <f t="shared" si="12"/>
        <v>0</v>
      </c>
      <c r="G232" s="126"/>
      <c r="H232" s="127">
        <f t="shared" si="13"/>
        <v>0</v>
      </c>
      <c r="I232" s="77" t="e">
        <f>INDEX('01'!$Z$3:$Z$27,MATCH(D232,'01'!$D$3:$D$27,0))</f>
        <v>#N/A</v>
      </c>
      <c r="J232" s="77" t="e">
        <f>INDEX('02'!$Z$3:$Z$27,MATCH(D232,'02'!$D$3:$D$27,0))</f>
        <v>#N/A</v>
      </c>
      <c r="K232" s="77" t="e">
        <f>INDEX('03'!$Z$3:$Z$27,MATCH(D232,'03'!$D$3:$D$27,0))</f>
        <v>#N/A</v>
      </c>
      <c r="L232" s="77" t="e">
        <f>INDEX('04'!$Z$3:$Z$27,MATCH(D232,'04'!$D$3:$D$27,0))</f>
        <v>#N/A</v>
      </c>
    </row>
    <row r="233" spans="3:12" s="77" customFormat="1" ht="15.75">
      <c r="C233" s="77">
        <f t="shared" si="11"/>
        <v>1</v>
      </c>
      <c r="D233" s="125"/>
      <c r="E233" s="125"/>
      <c r="F233" s="126">
        <f t="shared" si="12"/>
        <v>0</v>
      </c>
      <c r="G233" s="126"/>
      <c r="H233" s="127">
        <f t="shared" si="13"/>
        <v>0</v>
      </c>
      <c r="I233" s="77" t="e">
        <f>INDEX('01'!$Z$3:$Z$27,MATCH(D233,'01'!$D$3:$D$27,0))</f>
        <v>#N/A</v>
      </c>
      <c r="J233" s="77" t="e">
        <f>INDEX('02'!$Z$3:$Z$27,MATCH(D233,'02'!$D$3:$D$27,0))</f>
        <v>#N/A</v>
      </c>
      <c r="K233" s="77" t="e">
        <f>INDEX('03'!$Z$3:$Z$27,MATCH(D233,'03'!$D$3:$D$27,0))</f>
        <v>#N/A</v>
      </c>
      <c r="L233" s="77" t="e">
        <f>INDEX('04'!$Z$3:$Z$27,MATCH(D233,'04'!$D$3:$D$27,0))</f>
        <v>#N/A</v>
      </c>
    </row>
    <row r="234" spans="3:12" s="77" customFormat="1" ht="15.75">
      <c r="C234" s="77">
        <f t="shared" si="11"/>
        <v>1</v>
      </c>
      <c r="D234" s="125"/>
      <c r="E234" s="125"/>
      <c r="F234" s="126">
        <f t="shared" si="12"/>
        <v>0</v>
      </c>
      <c r="G234" s="126"/>
      <c r="H234" s="127">
        <f t="shared" si="13"/>
        <v>0</v>
      </c>
      <c r="I234" s="77" t="e">
        <f>INDEX('01'!$Z$3:$Z$27,MATCH(D234,'01'!$D$3:$D$27,0))</f>
        <v>#N/A</v>
      </c>
      <c r="J234" s="77" t="e">
        <f>INDEX('02'!$Z$3:$Z$27,MATCH(D234,'02'!$D$3:$D$27,0))</f>
        <v>#N/A</v>
      </c>
      <c r="K234" s="77" t="e">
        <f>INDEX('03'!$Z$3:$Z$27,MATCH(D234,'03'!$D$3:$D$27,0))</f>
        <v>#N/A</v>
      </c>
      <c r="L234" s="77" t="e">
        <f>INDEX('04'!$Z$3:$Z$27,MATCH(D234,'04'!$D$3:$D$27,0))</f>
        <v>#N/A</v>
      </c>
    </row>
    <row r="235" spans="3:12" s="77" customFormat="1" ht="15.75">
      <c r="C235" s="77">
        <f t="shared" si="11"/>
        <v>1</v>
      </c>
      <c r="D235" s="125"/>
      <c r="E235" s="125"/>
      <c r="F235" s="126">
        <f t="shared" si="12"/>
        <v>0</v>
      </c>
      <c r="G235" s="126"/>
      <c r="H235" s="127">
        <f t="shared" si="13"/>
        <v>0</v>
      </c>
      <c r="I235" s="77" t="e">
        <f>INDEX('01'!$Z$3:$Z$27,MATCH(D235,'01'!$D$3:$D$27,0))</f>
        <v>#N/A</v>
      </c>
      <c r="J235" s="77" t="e">
        <f>INDEX('02'!$Z$3:$Z$27,MATCH(D235,'02'!$D$3:$D$27,0))</f>
        <v>#N/A</v>
      </c>
      <c r="K235" s="77" t="e">
        <f>INDEX('03'!$Z$3:$Z$27,MATCH(D235,'03'!$D$3:$D$27,0))</f>
        <v>#N/A</v>
      </c>
      <c r="L235" s="77" t="e">
        <f>INDEX('04'!$Z$3:$Z$27,MATCH(D235,'04'!$D$3:$D$27,0))</f>
        <v>#N/A</v>
      </c>
    </row>
    <row r="236" spans="3:12" s="77" customFormat="1" ht="15.75">
      <c r="C236" s="77">
        <f t="shared" si="11"/>
        <v>1</v>
      </c>
      <c r="D236" s="125"/>
      <c r="E236" s="125"/>
      <c r="F236" s="126">
        <f t="shared" si="12"/>
        <v>0</v>
      </c>
      <c r="G236" s="126"/>
      <c r="H236" s="127">
        <f t="shared" si="13"/>
        <v>0</v>
      </c>
      <c r="I236" s="77" t="e">
        <f>INDEX('01'!$Z$3:$Z$27,MATCH(D236,'01'!$D$3:$D$27,0))</f>
        <v>#N/A</v>
      </c>
      <c r="J236" s="77" t="e">
        <f>INDEX('02'!$Z$3:$Z$27,MATCH(D236,'02'!$D$3:$D$27,0))</f>
        <v>#N/A</v>
      </c>
      <c r="K236" s="77" t="e">
        <f>INDEX('03'!$Z$3:$Z$27,MATCH(D236,'03'!$D$3:$D$27,0))</f>
        <v>#N/A</v>
      </c>
      <c r="L236" s="77" t="e">
        <f>INDEX('04'!$Z$3:$Z$27,MATCH(D236,'04'!$D$3:$D$27,0))</f>
        <v>#N/A</v>
      </c>
    </row>
    <row r="237" spans="3:12" s="77" customFormat="1" ht="15.75">
      <c r="C237" s="77">
        <f t="shared" si="11"/>
        <v>1</v>
      </c>
      <c r="D237" s="125"/>
      <c r="E237" s="125"/>
      <c r="F237" s="126">
        <f t="shared" si="12"/>
        <v>0</v>
      </c>
      <c r="G237" s="126"/>
      <c r="H237" s="127">
        <f t="shared" si="13"/>
        <v>0</v>
      </c>
      <c r="I237" s="77" t="e">
        <f>INDEX('01'!$Z$3:$Z$27,MATCH(D237,'01'!$D$3:$D$27,0))</f>
        <v>#N/A</v>
      </c>
      <c r="J237" s="77" t="e">
        <f>INDEX('02'!$Z$3:$Z$27,MATCH(D237,'02'!$D$3:$D$27,0))</f>
        <v>#N/A</v>
      </c>
      <c r="K237" s="77" t="e">
        <f>INDEX('03'!$Z$3:$Z$27,MATCH(D237,'03'!$D$3:$D$27,0))</f>
        <v>#N/A</v>
      </c>
      <c r="L237" s="77" t="e">
        <f>INDEX('04'!$Z$3:$Z$27,MATCH(D237,'04'!$D$3:$D$27,0))</f>
        <v>#N/A</v>
      </c>
    </row>
  </sheetData>
  <sheetProtection sheet="1"/>
  <mergeCells count="1">
    <mergeCell ref="H1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2017-04-15T12:56:05Z</dcterms:modified>
  <cp:category/>
  <cp:version/>
  <cp:contentType/>
  <cp:contentStatus/>
</cp:coreProperties>
</file>