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Проф. прогноза - ФСП Sportwin" sheetId="1" r:id="rId1"/>
    <sheet name="EXE - ОЛФП (Одесса)" sheetId="2" r:id="rId2"/>
    <sheet name="СФП Football.By - Red Anfield" sheetId="3" r:id="rId3"/>
    <sheet name="КСП &quot;Торпедо&quot; - ЛФЛА" sheetId="4" r:id="rId4"/>
    <sheet name="КСП &quot;Химик&quot; - Сб. Мегаспорт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И" localSheetId="1">OFFSET('[5]Тур_отправка'!$I$2,MATCH('[5]Тур_отправка'!$L$2,'[5]Тур_отправка'!$I$2:$I$61,0)-1,1,COUNTIF('[5]Тур_отправка'!$I$2:$I$61,'[5]Тур_отправка'!$L$2),1)</definedName>
    <definedName name="И" localSheetId="3">OFFSET('[3]Тур_отправка'!$I$2,MATCH('[3]Тур_отправка'!$L$2,'[3]Тур_отправка'!$I$2:$I$61,0)-1,1,COUNTIF('[3]Тур_отправка'!$I$2:$I$61,'[3]Тур_отправка'!$L$2),1)</definedName>
    <definedName name="И" localSheetId="4">OFFSET('[2]Тур_отправка'!$I$2,MATCH('[2]Тур_отправка'!$L$2,'[2]Тур_отправка'!$I$2:$I$61,0)-1,1,COUNTIF('[2]Тур_отправка'!$I$2:$I$61,'[2]Тур_отправка'!$L$2),1)</definedName>
    <definedName name="И" localSheetId="0">OFFSET('[1]Тур_отправка'!$I$2,MATCH('[1]Тур_отправка'!$L$2,'[1]Тур_отправка'!$I$2:$I$61,0)-1,1,COUNTIF('[1]Тур_отправка'!$I$2:$I$61,'[1]Тур_отправка'!$L$2),1)</definedName>
    <definedName name="И" localSheetId="2">OFFSET('[6]Тур_отправка'!$I$2,MATCH('[6]Тур_отправка'!$L$2,'[6]Тур_отправка'!$I$2:$I$61,0)-1,1,COUNTIF('[6]Тур_отправка'!$I$2:$I$61,'[6]Тур_отправка'!$L$2),1)</definedName>
    <definedName name="ИМЯ">OFFSET('[4]Тур_отправка'!$I$2,MATCH('[4]Тур_отправка'!$L$2,'[4]Тур_отправка'!$I$2:$I$61,0)-1,1,COUNTIF('[4]Тур_отправка'!$I$2:$I$61,'[4]Тур_отправка'!$L$2),1)</definedName>
    <definedName name="К" localSheetId="1">'[5]Тур_отправка'!$B$4:$B$13</definedName>
    <definedName name="К" localSheetId="3">'[3]Тур_отправка'!$B$4:$B$13</definedName>
    <definedName name="К" localSheetId="4">'[2]Тур_отправка'!$B$4:$B$13</definedName>
    <definedName name="К" localSheetId="0">'[1]Тур_отправка'!$B$4:$B$13</definedName>
    <definedName name="К" localSheetId="2">'[6]Тур_отправка'!$B$4:$B$13</definedName>
  </definedNames>
  <calcPr fullCalcOnLoad="1"/>
</workbook>
</file>

<file path=xl/sharedStrings.xml><?xml version="1.0" encoding="utf-8"?>
<sst xmlns="http://schemas.openxmlformats.org/spreadsheetml/2006/main" count="744" uniqueCount="118">
  <si>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</si>
  <si>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</si>
  <si>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</si>
  <si>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</si>
  <si>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</si>
  <si>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</si>
  <si>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</si>
  <si>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</si>
  <si>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</si>
  <si>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</si>
  <si>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</si>
  <si>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</si>
  <si>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</si>
  <si>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</si>
  <si>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</si>
  <si>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X</t>
  </si>
  <si>
    <t>1. Стоук Сити - Арсенал - 1.03. 19:00</t>
  </si>
  <si>
    <t>2. Вердер - Гамбург - 1.03. 18:30</t>
  </si>
  <si>
    <t>3. Хетафе - Эспаньол - 1.03. 23:00</t>
  </si>
  <si>
    <t>4. Фулхэм - Челси - 1.03. 19:00</t>
  </si>
  <si>
    <t>5. Сошо - Бордо - 1.03. 23:00</t>
  </si>
  <si>
    <t>6. Рома - Интер - 1.03. 23:45</t>
  </si>
  <si>
    <t>1. Сент-Этьен - Монако - 1.03. 20:00</t>
  </si>
  <si>
    <t>2. Хетафе - Эспаньол - 1.03. 23:00</t>
  </si>
  <si>
    <t>3. Сошо - Бордо - 1.03. 23:00</t>
  </si>
  <si>
    <t>4. Брюгге - Стандард - 2.03. 17:30</t>
  </si>
  <si>
    <t>5. Фейенорд - Аякс - 2.03. 17:30</t>
  </si>
  <si>
    <t>6. Атлетико - Реал Мадрид - 2.03. 20:00</t>
  </si>
  <si>
    <t>1.Саутгемптон - Ливерпуль - 1.03. 21:30</t>
  </si>
  <si>
    <t>2.Сент-Миррен - Килмарнок - 1.03. 19:00</t>
  </si>
  <si>
    <t>3.Рома - Интер - 1.03. 23:45</t>
  </si>
  <si>
    <t>4.Ницца - Тулуза - 1.03. 23:00</t>
  </si>
  <si>
    <t>5.Сошо - Бордо - 1.03. 23:00</t>
  </si>
  <si>
    <t>6..Хоффенхайм - Вольфсбург - 2.03. 18:30</t>
  </si>
  <si>
    <t>1. Хетафе - Эспаньол</t>
  </si>
  <si>
    <t>2. Ницца - Тулуза</t>
  </si>
  <si>
    <t>3. Хоффенхайм - Вольфсбург</t>
  </si>
  <si>
    <t>4. Атлетико - Реал Мадрид</t>
  </si>
  <si>
    <t>5. Фейенорд - Аякс</t>
  </si>
  <si>
    <t>6. Вердер - Гамбург</t>
  </si>
  <si>
    <t>1. Фулхэм - Челси - 1.03. 19:00</t>
  </si>
  <si>
    <t>2. Бавария - Шальке - 1.03. 21:30</t>
  </si>
  <si>
    <t>4. Сошо - Бордо - 1.03. 23:00</t>
  </si>
  <si>
    <t>6. Брюгге - Стандард - 2.03. 17:30</t>
  </si>
  <si>
    <t>Проф. прогноза</t>
  </si>
  <si>
    <t>amelin</t>
  </si>
  <si>
    <t>Vjazmitsch</t>
  </si>
  <si>
    <t>Горобец</t>
  </si>
  <si>
    <t>SkVaL</t>
  </si>
  <si>
    <t>aks</t>
  </si>
  <si>
    <t>Сб. Мегаспорта</t>
  </si>
  <si>
    <t>Математик</t>
  </si>
  <si>
    <t>Oksi_f</t>
  </si>
  <si>
    <t>Zig Zag</t>
  </si>
  <si>
    <t>semeniuk</t>
  </si>
  <si>
    <t>Jack-Boss</t>
  </si>
  <si>
    <t>КСП Торпедо</t>
  </si>
  <si>
    <t>raptoroff</t>
  </si>
  <si>
    <t>da_basta</t>
  </si>
  <si>
    <t>VadimCz</t>
  </si>
  <si>
    <t>ЯД</t>
  </si>
  <si>
    <t>Fatalist</t>
  </si>
  <si>
    <t>ESI2607</t>
  </si>
  <si>
    <t>ЛФЛА</t>
  </si>
  <si>
    <t>Berserk</t>
  </si>
  <si>
    <t>Roma</t>
  </si>
  <si>
    <t>Ripley</t>
  </si>
  <si>
    <t>Артем</t>
  </si>
  <si>
    <t>Тимур</t>
  </si>
  <si>
    <t>ОЛФП (Одесса)</t>
  </si>
  <si>
    <t>Merhaba</t>
  </si>
  <si>
    <t>Sana21</t>
  </si>
  <si>
    <t>Mishgan</t>
  </si>
  <si>
    <t>Мачо</t>
  </si>
  <si>
    <t>Градус</t>
  </si>
  <si>
    <t>Black Dragon</t>
  </si>
  <si>
    <t>Red Anfield</t>
  </si>
  <si>
    <t>Кирилл-Suarez</t>
  </si>
  <si>
    <t>Lord_Fenix</t>
  </si>
  <si>
    <t>MaxJoker</t>
  </si>
  <si>
    <t>Kerimoff</t>
  </si>
  <si>
    <t>Mortalles</t>
  </si>
  <si>
    <t>ADRIAN</t>
  </si>
  <si>
    <t>КСП Химик</t>
  </si>
  <si>
    <t>vaprol</t>
  </si>
  <si>
    <t>darsal17</t>
  </si>
  <si>
    <t>Friedrich</t>
  </si>
  <si>
    <t>nikitarfs</t>
  </si>
  <si>
    <t>Батькович</t>
  </si>
  <si>
    <t>EXE</t>
  </si>
  <si>
    <t>ALTEN</t>
  </si>
  <si>
    <t>JiaMPaS</t>
  </si>
  <si>
    <t>Kashtan</t>
  </si>
  <si>
    <t>M9cHuk</t>
  </si>
  <si>
    <t>digor</t>
  </si>
  <si>
    <t>ФСП Sportwin</t>
  </si>
  <si>
    <t>Дик Хантер</t>
  </si>
  <si>
    <t>Mica64</t>
  </si>
  <si>
    <t>Jack</t>
  </si>
  <si>
    <t>timoffii</t>
  </si>
  <si>
    <t>Kuzma5</t>
  </si>
  <si>
    <t>neck_25</t>
  </si>
  <si>
    <t>СФП Football.By</t>
  </si>
  <si>
    <t>Фолк</t>
  </si>
  <si>
    <t>Hryv</t>
  </si>
  <si>
    <t>Сережик</t>
  </si>
  <si>
    <t>azarte</t>
  </si>
  <si>
    <t>terzia</t>
  </si>
  <si>
    <t>Angel527</t>
  </si>
  <si>
    <t>+3</t>
  </si>
  <si>
    <t>-3</t>
  </si>
  <si>
    <t>-1</t>
  </si>
  <si>
    <t>+1</t>
  </si>
  <si>
    <t>+4</t>
  </si>
  <si>
    <t>-4</t>
  </si>
  <si>
    <t>0</t>
  </si>
  <si>
    <t>+2</t>
  </si>
  <si>
    <t>-2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</si>
</sst>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3" fillId="37" borderId="33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29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0" fontId="6" fillId="37" borderId="32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4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39" xfId="0" applyNumberFormat="1" applyFont="1" applyFill="1" applyBorder="1" applyAlignment="1">
      <alignment/>
    </xf>
    <xf numFmtId="49" fontId="3" fillId="37" borderId="32" xfId="0" applyNumberFormat="1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0" fontId="3" fillId="37" borderId="4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43" xfId="0" applyFill="1" applyBorder="1" applyAlignment="1">
      <alignment/>
    </xf>
    <xf numFmtId="0" fontId="45" fillId="39" borderId="40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7" xfId="0" applyNumberFormat="1" applyFont="1" applyFill="1" applyBorder="1" applyAlignment="1">
      <alignment horizontal="center"/>
    </xf>
    <xf numFmtId="49" fontId="45" fillId="39" borderId="39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8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45" fillId="33" borderId="43" xfId="0" applyNumberFormat="1" applyFont="1" applyFill="1" applyBorder="1" applyAlignment="1">
      <alignment horizontal="left"/>
    </xf>
    <xf numFmtId="49" fontId="4" fillId="35" borderId="39" xfId="0" applyNumberFormat="1" applyFont="1" applyFill="1" applyBorder="1" applyAlignment="1">
      <alignment/>
    </xf>
    <xf numFmtId="49" fontId="4" fillId="35" borderId="32" xfId="0" applyNumberFormat="1" applyFont="1" applyFill="1" applyBorder="1" applyAlignment="1">
      <alignment/>
    </xf>
    <xf numFmtId="49" fontId="4" fillId="35" borderId="4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5" fillId="39" borderId="3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 vertical="center"/>
    </xf>
    <xf numFmtId="0" fontId="45" fillId="39" borderId="18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0" fillId="40" borderId="44" xfId="0" applyNumberFormat="1" applyFill="1" applyBorder="1" applyAlignment="1">
      <alignment horizontal="center"/>
    </xf>
    <xf numFmtId="0" fontId="0" fillId="40" borderId="45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0" fillId="40" borderId="46" xfId="0" applyNumberFormat="1" applyFill="1" applyBorder="1" applyAlignment="1">
      <alignment horizontal="center"/>
    </xf>
    <xf numFmtId="0" fontId="0" fillId="40" borderId="47" xfId="0" applyNumberFormat="1" applyFill="1" applyBorder="1" applyAlignment="1">
      <alignment horizontal="center"/>
    </xf>
    <xf numFmtId="0" fontId="0" fillId="6" borderId="48" xfId="0" applyNumberFormat="1" applyFill="1" applyBorder="1" applyAlignment="1">
      <alignment horizontal="center"/>
    </xf>
    <xf numFmtId="0" fontId="0" fillId="6" borderId="49" xfId="0" applyNumberFormat="1" applyFill="1" applyBorder="1" applyAlignment="1">
      <alignment horizontal="center"/>
    </xf>
    <xf numFmtId="0" fontId="0" fillId="6" borderId="43" xfId="0" applyNumberFormat="1" applyFill="1" applyBorder="1" applyAlignment="1">
      <alignment horizontal="center"/>
    </xf>
    <xf numFmtId="0" fontId="0" fillId="6" borderId="5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/>
    </xf>
    <xf numFmtId="0" fontId="0" fillId="35" borderId="16" xfId="0" applyNumberFormat="1" applyFont="1" applyFill="1" applyBorder="1" applyAlignment="1">
      <alignment horizontal="center"/>
    </xf>
    <xf numFmtId="0" fontId="3" fillId="38" borderId="42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6" fillId="41" borderId="33" xfId="0" applyFont="1" applyFill="1" applyBorder="1" applyAlignment="1">
      <alignment horizontal="center"/>
    </xf>
    <xf numFmtId="0" fontId="46" fillId="41" borderId="34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42" borderId="42" xfId="0" applyNumberFormat="1" applyFont="1" applyFill="1" applyBorder="1" applyAlignment="1">
      <alignment horizontal="center"/>
    </xf>
    <xf numFmtId="49" fontId="3" fillId="42" borderId="33" xfId="0" applyNumberFormat="1" applyFont="1" applyFill="1" applyBorder="1" applyAlignment="1">
      <alignment horizontal="center"/>
    </xf>
    <xf numFmtId="49" fontId="3" fillId="42" borderId="34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3" fillId="42" borderId="18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3" fillId="42" borderId="17" xfId="0" applyNumberFormat="1" applyFont="1" applyFill="1" applyBorder="1" applyAlignment="1">
      <alignment horizontal="center"/>
    </xf>
    <xf numFmtId="0" fontId="3" fillId="38" borderId="39" xfId="0" applyNumberFormat="1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0" fillId="13" borderId="53" xfId="0" applyNumberFormat="1" applyFill="1" applyBorder="1" applyAlignment="1">
      <alignment horizontal="center"/>
    </xf>
    <xf numFmtId="0" fontId="0" fillId="13" borderId="54" xfId="0" applyNumberFormat="1" applyFill="1" applyBorder="1" applyAlignment="1">
      <alignment horizontal="center"/>
    </xf>
    <xf numFmtId="0" fontId="0" fillId="13" borderId="5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13" borderId="56" xfId="0" applyNumberForma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13" borderId="53" xfId="0" applyNumberFormat="1" applyFill="1" applyBorder="1" applyAlignment="1">
      <alignment horizontal="center"/>
    </xf>
    <xf numFmtId="49" fontId="0" fillId="13" borderId="54" xfId="0" applyNumberFormat="1" applyFill="1" applyBorder="1" applyAlignment="1">
      <alignment horizontal="center"/>
    </xf>
    <xf numFmtId="49" fontId="0" fillId="13" borderId="55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 vertical="center"/>
    </xf>
    <xf numFmtId="49" fontId="0" fillId="13" borderId="56" xfId="0" applyNumberFormat="1" applyFill="1" applyBorder="1" applyAlignment="1">
      <alignment horizontal="center"/>
    </xf>
    <xf numFmtId="49" fontId="0" fillId="40" borderId="44" xfId="0" applyNumberFormat="1" applyFill="1" applyBorder="1" applyAlignment="1">
      <alignment horizontal="center"/>
    </xf>
    <xf numFmtId="49" fontId="0" fillId="40" borderId="45" xfId="0" applyNumberFormat="1" applyFill="1" applyBorder="1" applyAlignment="1">
      <alignment horizontal="center"/>
    </xf>
    <xf numFmtId="49" fontId="0" fillId="40" borderId="17" xfId="0" applyNumberFormat="1" applyFill="1" applyBorder="1" applyAlignment="1">
      <alignment horizontal="center"/>
    </xf>
    <xf numFmtId="49" fontId="0" fillId="4" borderId="43" xfId="0" applyNumberFormat="1" applyFill="1" applyBorder="1" applyAlignment="1">
      <alignment horizontal="center" vertical="center"/>
    </xf>
    <xf numFmtId="49" fontId="0" fillId="40" borderId="46" xfId="0" applyNumberFormat="1" applyFill="1" applyBorder="1" applyAlignment="1">
      <alignment horizontal="center"/>
    </xf>
    <xf numFmtId="49" fontId="0" fillId="40" borderId="47" xfId="0" applyNumberFormat="1" applyFill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6" borderId="48" xfId="0" applyNumberFormat="1" applyFill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6" borderId="49" xfId="0" applyNumberFormat="1" applyFill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0" fillId="6" borderId="43" xfId="0" applyNumberFormat="1" applyFill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6" borderId="50" xfId="0" applyNumberFormat="1" applyFill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43" borderId="77" xfId="0" applyNumberFormat="1" applyFill="1" applyBorder="1" applyAlignment="1">
      <alignment horizontal="center"/>
    </xf>
    <xf numFmtId="49" fontId="0" fillId="44" borderId="76" xfId="0" applyNumberFormat="1" applyFill="1" applyBorder="1" applyAlignment="1">
      <alignment horizontal="center"/>
    </xf>
    <xf numFmtId="49" fontId="0" fillId="44" borderId="64" xfId="0" applyNumberFormat="1" applyFill="1" applyBorder="1" applyAlignment="1">
      <alignment horizontal="center"/>
    </xf>
    <xf numFmtId="49" fontId="0" fillId="44" borderId="70" xfId="0" applyNumberFormat="1" applyFill="1" applyBorder="1" applyAlignment="1">
      <alignment horizontal="center"/>
    </xf>
    <xf numFmtId="49" fontId="0" fillId="44" borderId="60" xfId="0" applyNumberFormat="1" applyFill="1" applyBorder="1" applyAlignment="1">
      <alignment horizontal="center"/>
    </xf>
    <xf numFmtId="49" fontId="0" fillId="44" borderId="75" xfId="0" applyNumberFormat="1" applyFill="1" applyBorder="1" applyAlignment="1">
      <alignment horizontal="center"/>
    </xf>
    <xf numFmtId="49" fontId="0" fillId="44" borderId="78" xfId="0" applyNumberFormat="1" applyFill="1" applyBorder="1" applyAlignment="1">
      <alignment horizontal="center"/>
    </xf>
    <xf numFmtId="49" fontId="0" fillId="44" borderId="20" xfId="0" applyNumberFormat="1" applyFill="1" applyBorder="1" applyAlignment="1">
      <alignment horizontal="center"/>
    </xf>
    <xf numFmtId="49" fontId="0" fillId="44" borderId="61" xfId="0" applyNumberFormat="1" applyFill="1" applyBorder="1" applyAlignment="1">
      <alignment horizontal="center"/>
    </xf>
    <xf numFmtId="49" fontId="0" fillId="44" borderId="65" xfId="0" applyNumberFormat="1" applyFill="1" applyBorder="1" applyAlignment="1">
      <alignment horizontal="center"/>
    </xf>
    <xf numFmtId="49" fontId="0" fillId="44" borderId="71" xfId="0" applyNumberFormat="1" applyFill="1" applyBorder="1" applyAlignment="1">
      <alignment horizontal="center"/>
    </xf>
    <xf numFmtId="49" fontId="0" fillId="44" borderId="15" xfId="0" applyNumberFormat="1" applyFill="1" applyBorder="1" applyAlignment="1">
      <alignment horizontal="center"/>
    </xf>
    <xf numFmtId="49" fontId="0" fillId="44" borderId="72" xfId="0" applyNumberFormat="1" applyFill="1" applyBorder="1" applyAlignment="1">
      <alignment horizontal="center"/>
    </xf>
    <xf numFmtId="49" fontId="0" fillId="44" borderId="69" xfId="0" applyNumberFormat="1" applyFill="1" applyBorder="1" applyAlignment="1">
      <alignment horizontal="center"/>
    </xf>
    <xf numFmtId="49" fontId="0" fillId="43" borderId="58" xfId="0" applyNumberFormat="1" applyFill="1" applyBorder="1" applyAlignment="1">
      <alignment horizontal="center"/>
    </xf>
    <xf numFmtId="49" fontId="0" fillId="43" borderId="35" xfId="0" applyNumberFormat="1" applyFill="1" applyBorder="1" applyAlignment="1">
      <alignment horizontal="center"/>
    </xf>
    <xf numFmtId="49" fontId="0" fillId="43" borderId="67" xfId="0" applyNumberFormat="1" applyFill="1" applyBorder="1" applyAlignment="1">
      <alignment horizontal="center"/>
    </xf>
    <xf numFmtId="49" fontId="0" fillId="43" borderId="79" xfId="0" applyNumberFormat="1" applyFill="1" applyBorder="1" applyAlignment="1">
      <alignment horizontal="center"/>
    </xf>
    <xf numFmtId="49" fontId="0" fillId="43" borderId="80" xfId="0" applyNumberFormat="1" applyFill="1" applyBorder="1" applyAlignment="1">
      <alignment horizontal="center"/>
    </xf>
    <xf numFmtId="49" fontId="0" fillId="43" borderId="51" xfId="0" applyNumberFormat="1" applyFill="1" applyBorder="1" applyAlignment="1">
      <alignment horizontal="center"/>
    </xf>
    <xf numFmtId="49" fontId="0" fillId="43" borderId="66" xfId="0" applyNumberFormat="1" applyFill="1" applyBorder="1" applyAlignment="1">
      <alignment horizontal="center"/>
    </xf>
    <xf numFmtId="49" fontId="0" fillId="43" borderId="73" xfId="0" applyNumberFormat="1" applyFill="1" applyBorder="1" applyAlignment="1">
      <alignment horizontal="center"/>
    </xf>
    <xf numFmtId="49" fontId="0" fillId="43" borderId="63" xfId="0" applyNumberFormat="1" applyFill="1" applyBorder="1" applyAlignment="1">
      <alignment horizontal="center"/>
    </xf>
    <xf numFmtId="49" fontId="0" fillId="43" borderId="62" xfId="0" applyNumberFormat="1" applyFill="1" applyBorder="1" applyAlignment="1">
      <alignment horizontal="center"/>
    </xf>
    <xf numFmtId="49" fontId="0" fillId="43" borderId="74" xfId="0" applyNumberFormat="1" applyFill="1" applyBorder="1" applyAlignment="1">
      <alignment horizontal="center"/>
    </xf>
    <xf numFmtId="49" fontId="0" fillId="43" borderId="68" xfId="0" applyNumberFormat="1" applyFill="1" applyBorder="1" applyAlignment="1">
      <alignment horizontal="center"/>
    </xf>
    <xf numFmtId="49" fontId="0" fillId="44" borderId="35" xfId="0" applyNumberFormat="1" applyFill="1" applyBorder="1" applyAlignment="1">
      <alignment horizontal="center"/>
    </xf>
    <xf numFmtId="49" fontId="0" fillId="44" borderId="67" xfId="0" applyNumberFormat="1" applyFill="1" applyBorder="1" applyAlignment="1">
      <alignment horizontal="center"/>
    </xf>
    <xf numFmtId="49" fontId="0" fillId="44" borderId="73" xfId="0" applyNumberFormat="1" applyFill="1" applyBorder="1" applyAlignment="1">
      <alignment horizontal="center"/>
    </xf>
    <xf numFmtId="49" fontId="0" fillId="44" borderId="51" xfId="0" applyNumberFormat="1" applyFill="1" applyBorder="1" applyAlignment="1">
      <alignment horizontal="center"/>
    </xf>
    <xf numFmtId="49" fontId="0" fillId="44" borderId="59" xfId="0" applyNumberFormat="1" applyFill="1" applyBorder="1" applyAlignment="1">
      <alignment horizontal="center"/>
    </xf>
    <xf numFmtId="49" fontId="0" fillId="44" borderId="77" xfId="0" applyNumberFormat="1" applyFill="1" applyBorder="1" applyAlignment="1">
      <alignment horizontal="center"/>
    </xf>
    <xf numFmtId="49" fontId="0" fillId="44" borderId="62" xfId="0" applyNumberFormat="1" applyFill="1" applyBorder="1" applyAlignment="1">
      <alignment horizontal="center"/>
    </xf>
    <xf numFmtId="49" fontId="0" fillId="44" borderId="63" xfId="0" applyNumberFormat="1" applyFill="1" applyBorder="1" applyAlignment="1">
      <alignment horizontal="center"/>
    </xf>
    <xf numFmtId="49" fontId="0" fillId="43" borderId="57" xfId="0" applyNumberFormat="1" applyFill="1" applyBorder="1" applyAlignment="1">
      <alignment horizontal="center"/>
    </xf>
    <xf numFmtId="49" fontId="0" fillId="43" borderId="78" xfId="0" applyNumberFormat="1" applyFill="1" applyBorder="1" applyAlignment="1">
      <alignment horizontal="center"/>
    </xf>
    <xf numFmtId="49" fontId="0" fillId="43" borderId="61" xfId="0" applyNumberFormat="1" applyFill="1" applyBorder="1" applyAlignment="1">
      <alignment horizontal="center"/>
    </xf>
    <xf numFmtId="49" fontId="0" fillId="43" borderId="20" xfId="0" applyNumberFormat="1" applyFill="1" applyBorder="1" applyAlignment="1">
      <alignment horizontal="center"/>
    </xf>
    <xf numFmtId="49" fontId="0" fillId="43" borderId="64" xfId="0" applyNumberFormat="1" applyFill="1" applyBorder="1" applyAlignment="1">
      <alignment horizontal="center"/>
    </xf>
    <xf numFmtId="49" fontId="0" fillId="43" borderId="70" xfId="0" applyNumberFormat="1" applyFill="1" applyBorder="1" applyAlignment="1">
      <alignment horizontal="center"/>
    </xf>
    <xf numFmtId="49" fontId="0" fillId="43" borderId="75" xfId="0" applyNumberFormat="1" applyFill="1" applyBorder="1" applyAlignment="1">
      <alignment horizontal="center"/>
    </xf>
    <xf numFmtId="49" fontId="0" fillId="43" borderId="76" xfId="0" applyNumberFormat="1" applyFill="1" applyBorder="1" applyAlignment="1">
      <alignment horizontal="center"/>
    </xf>
    <xf numFmtId="49" fontId="0" fillId="43" borderId="69" xfId="0" applyNumberFormat="1" applyFill="1" applyBorder="1" applyAlignment="1">
      <alignment horizontal="center"/>
    </xf>
    <xf numFmtId="49" fontId="0" fillId="44" borderId="66" xfId="0" applyNumberFormat="1" applyFill="1" applyBorder="1" applyAlignment="1">
      <alignment horizontal="center"/>
    </xf>
    <xf numFmtId="49" fontId="0" fillId="44" borderId="79" xfId="0" applyNumberFormat="1" applyFill="1" applyBorder="1" applyAlignment="1">
      <alignment horizontal="center"/>
    </xf>
    <xf numFmtId="49" fontId="0" fillId="43" borderId="71" xfId="0" applyNumberFormat="1" applyFill="1" applyBorder="1" applyAlignment="1">
      <alignment horizontal="center"/>
    </xf>
    <xf numFmtId="49" fontId="0" fillId="43" borderId="59" xfId="0" applyNumberFormat="1" applyFill="1" applyBorder="1" applyAlignment="1">
      <alignment horizontal="center"/>
    </xf>
    <xf numFmtId="49" fontId="0" fillId="43" borderId="65" xfId="0" applyNumberFormat="1" applyFill="1" applyBorder="1" applyAlignment="1">
      <alignment horizontal="center"/>
    </xf>
    <xf numFmtId="49" fontId="0" fillId="43" borderId="72" xfId="0" applyNumberFormat="1" applyFill="1" applyBorder="1" applyAlignment="1">
      <alignment horizontal="center"/>
    </xf>
    <xf numFmtId="49" fontId="0" fillId="43" borderId="15" xfId="0" applyNumberFormat="1" applyFill="1" applyBorder="1" applyAlignment="1">
      <alignment horizontal="center"/>
    </xf>
    <xf numFmtId="49" fontId="0" fillId="44" borderId="57" xfId="0" applyNumberFormat="1" applyFill="1" applyBorder="1" applyAlignment="1">
      <alignment horizontal="center"/>
    </xf>
    <xf numFmtId="49" fontId="0" fillId="44" borderId="80" xfId="0" applyNumberFormat="1" applyFill="1" applyBorder="1" applyAlignment="1">
      <alignment horizontal="center"/>
    </xf>
    <xf numFmtId="49" fontId="0" fillId="44" borderId="68" xfId="0" applyNumberFormat="1" applyFill="1" applyBorder="1" applyAlignment="1">
      <alignment horizontal="center"/>
    </xf>
    <xf numFmtId="49" fontId="0" fillId="44" borderId="7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46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90;&#1091;&#1088;\&#1042;%20&#1044;&#1077;&#1074;&#1103;&#1090;&#1082;&#1091;%201%20&#1058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2;&#1077;&#1075;&#1072;&#1089;&#1087;&#1086;&#1088;&#1090;_1%20&#1090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0;&#1057;&#1055;%20&#1058;&#1086;&#1088;&#1087;&#1077;&#1076;&#1086;_1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1;&#1060;&#1051;&#1040;_1%20&#1090;&#1091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4;&#1076;&#1077;&#1089;&#1089;&#1072;_1%20&#1090;&#1091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Red%20Anfield_1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Проф. прогноза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Мегаспорта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КСП Торпедо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ЛФЛА</v>
          </cell>
        </row>
        <row r="3">
          <cell r="I3" t="str">
            <v>EXE</v>
          </cell>
        </row>
        <row r="4">
          <cell r="I4" t="str">
            <v>EXE</v>
          </cell>
        </row>
        <row r="5">
          <cell r="I5" t="str">
            <v>EXE</v>
          </cell>
        </row>
        <row r="6">
          <cell r="I6" t="str">
            <v>EXE</v>
          </cell>
        </row>
        <row r="7">
          <cell r="I7" t="str">
            <v>EXE</v>
          </cell>
        </row>
        <row r="8">
          <cell r="I8" t="str">
            <v>Red Anfield</v>
          </cell>
        </row>
        <row r="9">
          <cell r="I9" t="str">
            <v>Red Anfield</v>
          </cell>
        </row>
        <row r="10">
          <cell r="I10" t="str">
            <v>Red Anfield</v>
          </cell>
        </row>
        <row r="11">
          <cell r="I11" t="str">
            <v>Red Anfield</v>
          </cell>
        </row>
        <row r="12">
          <cell r="I12" t="str">
            <v>Red Anfield</v>
          </cell>
        </row>
        <row r="13"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ОЛФП (Одесса)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Red Anfield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D56"/>
  <sheetViews>
    <sheetView tabSelected="1" zoomScale="85" zoomScaleNormal="85" zoomScalePageLayoutView="0" workbookViewId="0" topLeftCell="A1">
      <selection activeCell="AS10" sqref="AS10"/>
    </sheetView>
  </sheetViews>
  <sheetFormatPr defaultColWidth="9.00390625" defaultRowHeight="13.5" customHeight="1"/>
  <cols>
    <col min="2" max="2" width="7.125" style="84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17" hidden="1" customWidth="1"/>
    <col min="30" max="30" width="7.25390625" style="117" hidden="1" customWidth="1"/>
    <col min="31" max="31" width="3.625" style="118" hidden="1" customWidth="1"/>
    <col min="32" max="32" width="3.625" style="117" hidden="1" customWidth="1"/>
    <col min="33" max="33" width="7.25390625" style="118" hidden="1" customWidth="1"/>
    <col min="35" max="48" width="9.125" style="0" customWidth="1"/>
    <col min="50" max="52" width="5.75390625" style="192" customWidth="1"/>
    <col min="53" max="53" width="41.75390625" style="192" customWidth="1"/>
    <col min="54" max="56" width="5.75390625" style="192" customWidth="1"/>
  </cols>
  <sheetData>
    <row r="1" spans="2:55" ht="13.5" customHeight="1" thickBot="1">
      <c r="B1" s="83"/>
      <c r="N1" s="1"/>
      <c r="O1" s="1"/>
      <c r="P1" s="1"/>
      <c r="Z1" s="1"/>
      <c r="AA1" s="1"/>
      <c r="AX1" s="191"/>
      <c r="AY1" s="191"/>
      <c r="AZ1" s="191"/>
      <c r="BA1" s="191"/>
      <c r="BB1" s="191"/>
      <c r="BC1" s="191"/>
    </row>
    <row r="2" spans="2:56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ФСП Sportwin - 0:0 (0-0)[/size][/u][/color][/b][/center]</v>
      </c>
      <c r="C2" s="147" t="s">
        <v>5</v>
      </c>
      <c r="D2" s="147"/>
      <c r="E2" s="147"/>
      <c r="F2" s="147"/>
      <c r="G2" s="148"/>
      <c r="H2" s="58"/>
      <c r="I2" s="30"/>
      <c r="J2" s="30"/>
      <c r="K2" s="30"/>
      <c r="L2" s="31"/>
      <c r="M2" s="82"/>
      <c r="N2" s="177" t="s">
        <v>44</v>
      </c>
      <c r="O2" s="178"/>
      <c r="P2" s="179"/>
      <c r="Q2" s="88"/>
      <c r="R2" s="89"/>
      <c r="S2" s="89"/>
      <c r="T2" s="90"/>
      <c r="U2" s="153" t="s">
        <v>95</v>
      </c>
      <c r="V2" s="154"/>
      <c r="W2" s="155"/>
      <c r="X2" s="30"/>
      <c r="Y2" s="30"/>
      <c r="Z2" s="33"/>
      <c r="AA2" s="34"/>
      <c r="AC2" s="98" t="str">
        <f>N3</f>
        <v>amelin</v>
      </c>
      <c r="AD2" s="95">
        <v>1</v>
      </c>
      <c r="AE2" s="119"/>
      <c r="AF2" s="120" t="str">
        <f>U3</f>
        <v>Дик Хантер</v>
      </c>
      <c r="AG2" s="95">
        <v>1</v>
      </c>
      <c r="AX2" s="193" t="str">
        <f>IF(LEN(N2)=0,"",N2)</f>
        <v>Проф. прогноза</v>
      </c>
      <c r="AY2" s="194"/>
      <c r="AZ2" s="195"/>
      <c r="BA2" s="196" t="str">
        <f>IF(LEN(C2)=0,"",C2)</f>
        <v>1 тур</v>
      </c>
      <c r="BB2" s="193" t="str">
        <f>IF(LEN(U2)=0,"",U2)</f>
        <v>ФСП Sportwin</v>
      </c>
      <c r="BC2" s="194"/>
      <c r="BD2" s="197"/>
    </row>
    <row r="3" spans="2:56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74" t="s">
        <v>6</v>
      </c>
      <c r="D3" s="175"/>
      <c r="E3" s="175"/>
      <c r="F3" s="175"/>
      <c r="G3" s="176"/>
      <c r="H3" s="67" t="s">
        <v>7</v>
      </c>
      <c r="I3" s="68"/>
      <c r="J3" s="68"/>
      <c r="K3" s="36"/>
      <c r="L3" s="44"/>
      <c r="M3" s="160" t="s">
        <v>10</v>
      </c>
      <c r="N3" s="177" t="s">
        <v>45</v>
      </c>
      <c r="O3" s="178"/>
      <c r="P3" s="179"/>
      <c r="Q3" s="86"/>
      <c r="R3" s="87"/>
      <c r="S3" s="87"/>
      <c r="T3" s="87"/>
      <c r="U3" s="153" t="s">
        <v>96</v>
      </c>
      <c r="V3" s="154"/>
      <c r="W3" s="155"/>
      <c r="X3" s="30"/>
      <c r="Y3" s="30"/>
      <c r="Z3" s="76" t="str">
        <f>IF(LEN(N3)=0," ",N3)</f>
        <v>amelin</v>
      </c>
      <c r="AA3" s="77" t="str">
        <f>IF(LEN(U3)=0," ",U3)</f>
        <v>Дик Хантер</v>
      </c>
      <c r="AC3" s="99" t="str">
        <f>N3</f>
        <v>amelin</v>
      </c>
      <c r="AD3" s="96">
        <f>Z9</f>
        <v>0</v>
      </c>
      <c r="AE3" s="119"/>
      <c r="AF3" s="101" t="str">
        <f>U3</f>
        <v>Дик Хантер</v>
      </c>
      <c r="AG3" s="96">
        <f>AA9</f>
        <v>0</v>
      </c>
      <c r="AX3" s="198">
        <v>1</v>
      </c>
      <c r="AY3" s="199" t="s">
        <v>15</v>
      </c>
      <c r="AZ3" s="200">
        <v>2</v>
      </c>
      <c r="BA3" s="201"/>
      <c r="BB3" s="202">
        <v>1</v>
      </c>
      <c r="BC3" s="199" t="s">
        <v>15</v>
      </c>
      <c r="BD3" s="203">
        <v>2</v>
      </c>
    </row>
    <row r="4" spans="2:56" ht="13.5" customHeight="1" thickBot="1">
      <c r="B4" s="3" t="str">
        <f>CONCATENATE(CHAR(10),"[b]линия матчей:[/b]",CHAR(10),"[b]1 тайм:[/b]")</f>
        <v>
[b]линия матчей:[/b]
[b]1 тайм:[/b]</v>
      </c>
      <c r="C4" s="105" t="s">
        <v>0</v>
      </c>
      <c r="D4" s="106"/>
      <c r="E4" s="106"/>
      <c r="F4" s="106"/>
      <c r="G4" s="107"/>
      <c r="H4" s="50" t="s">
        <v>7</v>
      </c>
      <c r="I4" s="189" t="s">
        <v>8</v>
      </c>
      <c r="J4" s="190"/>
      <c r="K4" s="43"/>
      <c r="L4" s="43"/>
      <c r="M4" s="161"/>
      <c r="N4" s="166" t="s">
        <v>0</v>
      </c>
      <c r="O4" s="166"/>
      <c r="P4" s="167"/>
      <c r="Q4" s="92" t="s">
        <v>13</v>
      </c>
      <c r="R4" s="172" t="s">
        <v>9</v>
      </c>
      <c r="S4" s="173"/>
      <c r="T4" s="92" t="s">
        <v>13</v>
      </c>
      <c r="U4" s="168" t="s">
        <v>0</v>
      </c>
      <c r="V4" s="166"/>
      <c r="W4" s="167"/>
      <c r="X4" s="35"/>
      <c r="Y4" s="36"/>
      <c r="Z4" s="156" t="s">
        <v>3</v>
      </c>
      <c r="AA4" s="157"/>
      <c r="AC4" s="99" t="str">
        <f>N3</f>
        <v>amelin</v>
      </c>
      <c r="AD4" s="96">
        <f>Z7</f>
        <v>0</v>
      </c>
      <c r="AE4" s="119"/>
      <c r="AF4" s="101" t="str">
        <f>U3</f>
        <v>Дик Хантер</v>
      </c>
      <c r="AG4" s="96">
        <f>AA7</f>
        <v>0</v>
      </c>
      <c r="AW4" s="141"/>
      <c r="AX4" s="204">
        <f>IF((SUM(N5,N14,N23,N32)-SUM(U5,U14,U23,U32))&gt;0,CONCATENATE("+",SUM(N5,N14,N23,N32)-SUM(U5,U14,U23,U32)),SUM(N5,N14,N23,N32)-SUM(U5,U14,U23,U32))</f>
        <v>0</v>
      </c>
      <c r="AY4" s="238" t="s">
        <v>109</v>
      </c>
      <c r="AZ4" s="246" t="s">
        <v>111</v>
      </c>
      <c r="BA4" s="206" t="str">
        <f>IF(LEN(C5)=0,"",C5)</f>
        <v>1. Стоук Сити - Арсенал - 1.03. 19:00</v>
      </c>
      <c r="BB4" s="207">
        <f>IF((-SUM(N5,N14,N23,N32)+SUM(U5,U14,U23,U32))&gt;0,CONCATENATE("+",-SUM(N5,N14,N23,N32)+SUM(U5,U14,U23,U32)),-SUM(N5,N14,N23,N32)+SUM(U5,U14,U23,U32))</f>
        <v>0</v>
      </c>
      <c r="BC4" s="232" t="s">
        <v>110</v>
      </c>
      <c r="BD4" s="236" t="s">
        <v>112</v>
      </c>
    </row>
    <row r="5" spans="2:56" ht="13.5" customHeight="1">
      <c r="B5" s="3" t="str">
        <f>IF(L5=0,IF(X5=0,CONCATENATE(C5," - матч перенесен"),CONCATENATE(C5," - ",I5,":",J5)),C5)</f>
        <v>1. Стоук Сити - Арсенал - 1.03. 19:00</v>
      </c>
      <c r="C5" s="108" t="s">
        <v>16</v>
      </c>
      <c r="D5" s="109"/>
      <c r="E5" s="109"/>
      <c r="F5" s="109"/>
      <c r="G5" s="110"/>
      <c r="H5" s="50"/>
      <c r="I5" s="21"/>
      <c r="J5" s="24"/>
      <c r="K5" s="46"/>
      <c r="L5" s="20">
        <f>IF(OR(LEN(I5)=0,LEN(J5)=0),1,0)</f>
        <v>1</v>
      </c>
      <c r="M5" s="161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2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78">
        <f>SUM(R5:R7,R9:R11)</f>
        <v>0</v>
      </c>
      <c r="AA5" s="79">
        <f>SUM(S5:S7,S9:S11)</f>
        <v>0</v>
      </c>
      <c r="AC5" s="99" t="str">
        <f>N3</f>
        <v>amelin</v>
      </c>
      <c r="AD5" s="96">
        <f>AA7</f>
        <v>0</v>
      </c>
      <c r="AE5" s="119"/>
      <c r="AF5" s="102" t="str">
        <f>U3</f>
        <v>Дик Хантер</v>
      </c>
      <c r="AG5" s="96">
        <f>Z7</f>
        <v>0</v>
      </c>
      <c r="AW5" s="141"/>
      <c r="AX5" s="240" t="s">
        <v>113</v>
      </c>
      <c r="AY5" s="239" t="s">
        <v>109</v>
      </c>
      <c r="AZ5" s="247" t="s">
        <v>114</v>
      </c>
      <c r="BA5" s="212" t="str">
        <f>IF(LEN(C6)=0,"",C6)</f>
        <v>2. Вердер - Гамбург - 1.03. 18:30</v>
      </c>
      <c r="BB5" s="255" t="s">
        <v>114</v>
      </c>
      <c r="BC5" s="254" t="s">
        <v>110</v>
      </c>
      <c r="BD5" s="234" t="s">
        <v>113</v>
      </c>
    </row>
    <row r="6" spans="2:56" ht="13.5" customHeight="1" thickBot="1">
      <c r="B6" s="3" t="str">
        <f>IF(L6=0,IF(X6=0,CONCATENATE(C6," - матч перенесен"),CONCATENATE(C6," - ",I6,":",J6)),C6)</f>
        <v>2. Вердер - Гамбург - 1.03. 18:30</v>
      </c>
      <c r="C6" s="108" t="s">
        <v>17</v>
      </c>
      <c r="D6" s="109"/>
      <c r="E6" s="109"/>
      <c r="F6" s="109"/>
      <c r="G6" s="110"/>
      <c r="H6" s="50"/>
      <c r="I6" s="21"/>
      <c r="J6" s="24"/>
      <c r="K6" s="47"/>
      <c r="L6" s="5">
        <f>IF(OR(LEN(I6)=0,LEN(J6)=0),1,0)</f>
        <v>1</v>
      </c>
      <c r="M6" s="161"/>
      <c r="N6" s="7">
        <v>8</v>
      </c>
      <c r="O6" s="7">
        <v>6</v>
      </c>
      <c r="P6" s="8">
        <v>3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3</v>
      </c>
      <c r="V6" s="7">
        <v>4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6" t="s">
        <v>4</v>
      </c>
      <c r="AA6" s="157"/>
      <c r="AC6" s="99" t="str">
        <f>N3</f>
        <v>amelin</v>
      </c>
      <c r="AD6" s="96">
        <f>COUNTIF(Q5:Q11,9)</f>
        <v>0</v>
      </c>
      <c r="AE6" s="119"/>
      <c r="AF6" s="101" t="str">
        <f>U3</f>
        <v>Дик Хантер</v>
      </c>
      <c r="AG6" s="96">
        <f>COUNTIF(T5:T11,9)</f>
        <v>0</v>
      </c>
      <c r="AW6" s="141"/>
      <c r="AX6" s="241" t="s">
        <v>113</v>
      </c>
      <c r="AY6" s="252" t="s">
        <v>111</v>
      </c>
      <c r="AZ6" s="248" t="s">
        <v>114</v>
      </c>
      <c r="BA6" s="219" t="str">
        <f>IF(LEN(C7)=0,"",C7)</f>
        <v>3. Хетафе - Эспаньол - 1.03. 23:00</v>
      </c>
      <c r="BB6" s="257" t="s">
        <v>114</v>
      </c>
      <c r="BC6" s="245" t="s">
        <v>112</v>
      </c>
      <c r="BD6" s="235" t="s">
        <v>113</v>
      </c>
    </row>
    <row r="7" spans="2:56" ht="13.5" customHeight="1" thickBot="1">
      <c r="B7" s="3" t="str">
        <f>IF(L7=0,IF(X7=0,CONCATENATE(C7," - матч перенесен"),CONCATENATE(C7," - ",I7,":",J7)),C7)</f>
        <v>3. Хетафе - Эспаньол - 1.03. 23:00</v>
      </c>
      <c r="C7" s="108" t="s">
        <v>18</v>
      </c>
      <c r="D7" s="109"/>
      <c r="E7" s="109"/>
      <c r="F7" s="109"/>
      <c r="G7" s="110"/>
      <c r="H7" s="50"/>
      <c r="I7" s="22"/>
      <c r="J7" s="23"/>
      <c r="K7" s="48"/>
      <c r="L7" s="17">
        <f>IF(OR(LEN(I7)=0,LEN(J7)=0),1,0)</f>
        <v>1</v>
      </c>
      <c r="M7" s="161"/>
      <c r="N7" s="7">
        <v>7</v>
      </c>
      <c r="O7" s="7">
        <v>5</v>
      </c>
      <c r="P7" s="8">
        <v>4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6</v>
      </c>
      <c r="V7" s="7">
        <v>7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78">
        <f>IF(Z5-AA5&gt;0,Z5-AA5,0)</f>
        <v>0</v>
      </c>
      <c r="AA7" s="79">
        <f>IF(Z5-AA5&lt;0,AA5-Z5,0)</f>
        <v>0</v>
      </c>
      <c r="AC7" s="99" t="str">
        <f>N12</f>
        <v>Vjazmitsch</v>
      </c>
      <c r="AD7" s="96">
        <v>1</v>
      </c>
      <c r="AE7" s="119"/>
      <c r="AF7" s="121" t="str">
        <f>U12</f>
        <v>Mica64</v>
      </c>
      <c r="AG7" s="96">
        <v>1</v>
      </c>
      <c r="AW7" s="141"/>
      <c r="AX7" s="209" t="s">
        <v>115</v>
      </c>
      <c r="AY7" s="239" t="s">
        <v>112</v>
      </c>
      <c r="AZ7" s="249" t="s">
        <v>111</v>
      </c>
      <c r="BA7" s="206" t="str">
        <f>IF(LEN(C9)=0,"",C9)</f>
        <v>4. Фулхэм - Челси - 1.03. 19:00</v>
      </c>
      <c r="BB7" s="213" t="s">
        <v>115</v>
      </c>
      <c r="BC7" s="254" t="s">
        <v>111</v>
      </c>
      <c r="BD7" s="234" t="s">
        <v>112</v>
      </c>
    </row>
    <row r="8" spans="2:56" ht="13.5" customHeight="1" thickBot="1">
      <c r="B8" s="3" t="s">
        <v>12</v>
      </c>
      <c r="C8" s="111" t="s">
        <v>1</v>
      </c>
      <c r="D8" s="112"/>
      <c r="E8" s="112"/>
      <c r="F8" s="112"/>
      <c r="G8" s="113"/>
      <c r="H8" s="50" t="s">
        <v>7</v>
      </c>
      <c r="I8" s="25"/>
      <c r="J8" s="26"/>
      <c r="K8" s="49"/>
      <c r="L8" s="6">
        <f>SUM(L5:L7,L9:L11)</f>
        <v>6</v>
      </c>
      <c r="M8" s="161"/>
      <c r="N8" s="170" t="s">
        <v>1</v>
      </c>
      <c r="O8" s="170"/>
      <c r="P8" s="171"/>
      <c r="Q8" s="19"/>
      <c r="R8" s="91"/>
      <c r="S8" s="85"/>
      <c r="T8" s="19"/>
      <c r="U8" s="169" t="s">
        <v>1</v>
      </c>
      <c r="V8" s="170"/>
      <c r="W8" s="171"/>
      <c r="X8" s="37"/>
      <c r="Y8" s="38"/>
      <c r="Z8" s="151" t="s">
        <v>14</v>
      </c>
      <c r="AA8" s="152"/>
      <c r="AC8" s="99" t="str">
        <f>N12</f>
        <v>Vjazmitsch</v>
      </c>
      <c r="AD8" s="96">
        <f>Z18</f>
        <v>0</v>
      </c>
      <c r="AE8" s="119"/>
      <c r="AF8" s="101" t="str">
        <f>U12</f>
        <v>Mica64</v>
      </c>
      <c r="AG8" s="96">
        <f>AA18</f>
        <v>0</v>
      </c>
      <c r="AW8" s="141"/>
      <c r="AX8" s="242" t="s">
        <v>116</v>
      </c>
      <c r="AY8" s="243" t="s">
        <v>109</v>
      </c>
      <c r="AZ8" s="250" t="s">
        <v>114</v>
      </c>
      <c r="BA8" s="212" t="str">
        <f>IF(LEN(C10)=0,"",C10)</f>
        <v>5. Сошо - Бордо - 1.03. 23:00</v>
      </c>
      <c r="BB8" s="255" t="s">
        <v>117</v>
      </c>
      <c r="BC8" s="254" t="s">
        <v>110</v>
      </c>
      <c r="BD8" s="234" t="s">
        <v>113</v>
      </c>
    </row>
    <row r="9" spans="2:56" ht="13.5" customHeight="1" thickBot="1">
      <c r="B9" s="3" t="str">
        <f>IF(L9=0,IF(X9=0,CONCATENATE(C9," - матч перенесен"),CONCATENATE(C9," - ",I9,":",J9)),C9)</f>
        <v>4. Фулхэм - Челси - 1.03. 19:00</v>
      </c>
      <c r="C9" s="108" t="s">
        <v>19</v>
      </c>
      <c r="D9" s="109"/>
      <c r="E9" s="109"/>
      <c r="F9" s="109"/>
      <c r="G9" s="110"/>
      <c r="H9" s="50"/>
      <c r="I9" s="21"/>
      <c r="J9" s="24"/>
      <c r="K9" s="47"/>
      <c r="L9" s="20">
        <f>IF(OR(LEN(I9)=0,LEN(J9)=0),1,0)</f>
        <v>1</v>
      </c>
      <c r="M9" s="161"/>
      <c r="N9" s="7">
        <v>1</v>
      </c>
      <c r="O9" s="7">
        <v>2</v>
      </c>
      <c r="P9" s="8">
        <v>8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2</v>
      </c>
      <c r="W9" s="8">
        <v>9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78">
        <f>SUM(Q5:Q7,Q9:Q11)</f>
        <v>0</v>
      </c>
      <c r="AA9" s="79">
        <f>SUM(T5:T7,T9:T11)</f>
        <v>0</v>
      </c>
      <c r="AC9" s="99" t="str">
        <f>N12</f>
        <v>Vjazmitsch</v>
      </c>
      <c r="AD9" s="96">
        <f>Z16</f>
        <v>0</v>
      </c>
      <c r="AE9" s="119"/>
      <c r="AF9" s="101" t="str">
        <f>U12</f>
        <v>Mica64</v>
      </c>
      <c r="AG9" s="96">
        <f>AA16</f>
        <v>0</v>
      </c>
      <c r="AW9" s="141"/>
      <c r="AX9" s="244" t="s">
        <v>113</v>
      </c>
      <c r="AY9" s="253" t="s">
        <v>117</v>
      </c>
      <c r="AZ9" s="251" t="s">
        <v>114</v>
      </c>
      <c r="BA9" s="227" t="str">
        <f>IF(LEN(C11)=0,"",C11)</f>
        <v>6. Рома - Интер - 1.03. 23:45</v>
      </c>
      <c r="BB9" s="256" t="s">
        <v>114</v>
      </c>
      <c r="BC9" s="237" t="s">
        <v>116</v>
      </c>
      <c r="BD9" s="233" t="s">
        <v>113</v>
      </c>
    </row>
    <row r="10" spans="2:53" ht="13.5" customHeight="1" thickTop="1">
      <c r="B10" s="3" t="str">
        <f>IF(L10=0,IF(X10=0,CONCATENATE(C10," - матч перенесен"),CONCATENATE(C10," - ",I10,":",J10)),C10)</f>
        <v>5. Сошо - Бордо - 1.03. 23:00</v>
      </c>
      <c r="C10" s="108" t="s">
        <v>20</v>
      </c>
      <c r="D10" s="109"/>
      <c r="E10" s="109"/>
      <c r="F10" s="109"/>
      <c r="G10" s="110"/>
      <c r="H10" s="50"/>
      <c r="I10" s="21"/>
      <c r="J10" s="24"/>
      <c r="K10" s="47"/>
      <c r="L10" s="5">
        <f>IF(OR(LEN(I10)=0,LEN(J10)=0),1,0)</f>
        <v>1</v>
      </c>
      <c r="M10" s="161"/>
      <c r="N10" s="7">
        <v>3</v>
      </c>
      <c r="O10" s="7">
        <v>7</v>
      </c>
      <c r="P10" s="8">
        <v>6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4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39"/>
      <c r="AA10" s="40"/>
      <c r="AC10" s="99" t="str">
        <f>N12</f>
        <v>Vjazmitsch</v>
      </c>
      <c r="AD10" s="96">
        <f>AA16</f>
        <v>0</v>
      </c>
      <c r="AE10" s="119"/>
      <c r="AF10" s="102" t="str">
        <f>U12</f>
        <v>Mica64</v>
      </c>
      <c r="AG10" s="96">
        <f>Z16</f>
        <v>0</v>
      </c>
      <c r="BA10" s="231"/>
    </row>
    <row r="11" spans="2:53" ht="13.5" customHeight="1" thickBot="1">
      <c r="B11" s="3" t="str">
        <f>IF(L11=0,IF(X11=0,CONCATENATE(C11," - матч перенесен"),CONCATENATE(C11," - ",I11,":",J11)),C11)</f>
        <v>6. Рома - Интер - 1.03. 23:45</v>
      </c>
      <c r="C11" s="114" t="s">
        <v>21</v>
      </c>
      <c r="D11" s="115"/>
      <c r="E11" s="115"/>
      <c r="F11" s="115"/>
      <c r="G11" s="116"/>
      <c r="H11" s="50"/>
      <c r="I11" s="22"/>
      <c r="J11" s="23"/>
      <c r="K11" s="46"/>
      <c r="L11" s="17">
        <f>IF(OR(LEN(I11)=0,LEN(J11)=0),1,0)</f>
        <v>1</v>
      </c>
      <c r="M11" s="161"/>
      <c r="N11" s="7">
        <v>9</v>
      </c>
      <c r="O11" s="7">
        <v>5</v>
      </c>
      <c r="P11" s="8">
        <v>4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7</v>
      </c>
      <c r="V11" s="7">
        <v>6</v>
      </c>
      <c r="W11" s="8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1"/>
      <c r="AA11" s="42"/>
      <c r="AC11" s="99" t="str">
        <f>N12</f>
        <v>Vjazmitsch</v>
      </c>
      <c r="AD11" s="96">
        <f>COUNTIF(Q14:Q20,9)</f>
        <v>0</v>
      </c>
      <c r="AE11" s="119"/>
      <c r="AF11" s="101" t="str">
        <f>U12</f>
        <v>Mica64</v>
      </c>
      <c r="AG11" s="96">
        <f>COUNTIF(T14:T20,9)</f>
        <v>0</v>
      </c>
      <c r="BA11" s="231"/>
    </row>
    <row r="12" spans="2:33" ht="13.5" customHeight="1" thickBot="1">
      <c r="B12" s="103" t="str">
        <f>CONCATENATE(CHAR(10),"[b]Линия 1. [color=#FF0000][u]",Z3," ",CHAR(150)," ",AA3,"[/u] - ",Z5,":",AA5," [/color] (разница ",Z7,":",AA7,") (",Z9,"-",AA9,")[/b]")</f>
        <v>
[b]Линия 1. [color=#FF0000][u]amelin – Дик Хантер[/u] - 0:0 [/color] (разница 0:0) (0-0)[/b]</v>
      </c>
      <c r="C12" s="143" t="str">
        <f>IF(LEN(N2)=0," ",N2)</f>
        <v>Проф. прогноза</v>
      </c>
      <c r="D12" s="144"/>
      <c r="E12" s="144"/>
      <c r="F12" s="144"/>
      <c r="G12" s="75" t="str">
        <f>IF(LEN(U2)=0," ",U2)</f>
        <v>ФСП Sportwin</v>
      </c>
      <c r="H12" s="59"/>
      <c r="I12" s="36"/>
      <c r="J12" s="36"/>
      <c r="K12" s="36"/>
      <c r="L12" s="60"/>
      <c r="M12" s="161"/>
      <c r="N12" s="153" t="s">
        <v>46</v>
      </c>
      <c r="O12" s="154"/>
      <c r="P12" s="155"/>
      <c r="Q12" s="32"/>
      <c r="R12" s="32"/>
      <c r="S12" s="32"/>
      <c r="T12" s="32"/>
      <c r="U12" s="153" t="s">
        <v>97</v>
      </c>
      <c r="V12" s="154"/>
      <c r="W12" s="155"/>
      <c r="X12" s="56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6"/>
      <c r="Z12" s="76" t="str">
        <f>IF(LEN(N12)=0," ",N12)</f>
        <v>Vjazmitsch</v>
      </c>
      <c r="AA12" s="77" t="str">
        <f>IF(LEN(U12)=0," ",U12)</f>
        <v>Mica64</v>
      </c>
      <c r="AC12" s="99" t="str">
        <f>N21</f>
        <v>Горобец</v>
      </c>
      <c r="AD12" s="96">
        <v>1</v>
      </c>
      <c r="AE12" s="119"/>
      <c r="AF12" s="121" t="str">
        <f>U21</f>
        <v>Jack</v>
      </c>
      <c r="AG12" s="96">
        <v>1</v>
      </c>
    </row>
    <row r="13" spans="2:33" ht="13.5" customHeight="1" thickBot="1">
      <c r="B13" s="103" t="str">
        <f>CONCATENATE("[b]Прогнозы: ",CHAR(10),"1 тайм:[/b]",CHAR(10),"1. ",N5,"-",O5,"-",P5," || ",U5,"-",V5,"-",W5)</f>
        <v>[b]Прогнозы: 
1 тайм:[/b]
1. 1-2-9 || 1-2-9</v>
      </c>
      <c r="C13" s="180" t="s">
        <v>2</v>
      </c>
      <c r="D13" s="181"/>
      <c r="E13" s="181"/>
      <c r="F13" s="181"/>
      <c r="G13" s="182"/>
      <c r="H13" s="62"/>
      <c r="I13" s="51"/>
      <c r="J13" s="51"/>
      <c r="K13" s="51"/>
      <c r="L13" s="45"/>
      <c r="M13" s="161"/>
      <c r="N13" s="166" t="s">
        <v>0</v>
      </c>
      <c r="O13" s="166"/>
      <c r="P13" s="167"/>
      <c r="Q13" s="92" t="s">
        <v>13</v>
      </c>
      <c r="R13" s="172" t="s">
        <v>9</v>
      </c>
      <c r="S13" s="173"/>
      <c r="T13" s="92" t="s">
        <v>13</v>
      </c>
      <c r="U13" s="168" t="s">
        <v>0</v>
      </c>
      <c r="V13" s="166"/>
      <c r="W13" s="167"/>
      <c r="X13" s="57"/>
      <c r="Y13" s="51"/>
      <c r="Z13" s="156" t="s">
        <v>3</v>
      </c>
      <c r="AA13" s="157"/>
      <c r="AC13" s="99" t="str">
        <f>N21</f>
        <v>Горобец</v>
      </c>
      <c r="AD13" s="96">
        <f>Z27</f>
        <v>0</v>
      </c>
      <c r="AE13" s="119"/>
      <c r="AF13" s="101" t="str">
        <f>U21</f>
        <v>Jack</v>
      </c>
      <c r="AG13" s="96">
        <f>AA27</f>
        <v>0</v>
      </c>
    </row>
    <row r="14" spans="2:33" ht="13.5" customHeight="1" thickBot="1">
      <c r="B14" s="103" t="str">
        <f>CONCATENATE("2. ",N6,"-",O6,"-",P6," || ",U6,"-",V6,"-",W6,CHAR(10),"3. ",N7,"-",O7,"-",P7," || ",U7,"-",V7,"-",W7)</f>
        <v>2. 8-6-3 || 3-4-5
3. 7-5-4 || 6-7-8</v>
      </c>
      <c r="C14" s="145">
        <f>SUM(Z7,Z16,Z25,Z34)</f>
        <v>0</v>
      </c>
      <c r="D14" s="146"/>
      <c r="E14" s="146"/>
      <c r="F14" s="146"/>
      <c r="G14" s="75">
        <f>SUM(AA7,AA16,AA25,AA34)</f>
        <v>0</v>
      </c>
      <c r="H14" s="62"/>
      <c r="I14" s="51"/>
      <c r="J14" s="51"/>
      <c r="K14" s="51"/>
      <c r="L14" s="45"/>
      <c r="M14" s="161"/>
      <c r="N14" s="7">
        <v>1</v>
      </c>
      <c r="O14" s="7">
        <v>4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2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78">
        <f>SUM(R14:R16,R18:R20)</f>
        <v>0</v>
      </c>
      <c r="AA14" s="79">
        <f>SUM(S14:S16,S18:S20)</f>
        <v>0</v>
      </c>
      <c r="AC14" s="99" t="str">
        <f>N21</f>
        <v>Горобец</v>
      </c>
      <c r="AD14" s="96">
        <f>Z25</f>
        <v>0</v>
      </c>
      <c r="AE14" s="119"/>
      <c r="AF14" s="101" t="str">
        <f>U21</f>
        <v>Jack</v>
      </c>
      <c r="AG14" s="96">
        <f>AA25</f>
        <v>0</v>
      </c>
    </row>
    <row r="15" spans="2:33" ht="13.5" customHeight="1">
      <c r="B15" s="103" t="str">
        <f>CONCATENATE("[b]2 тайм:[/b]",CHAR(10),"4. ",N9,"-",O9,"-",P9," || ",U9,"-",V9,"-",W9,CHAR(10),"5. ",N10,"-",O10,"-",P10," || ",U10,"-",V10,"-",W10)</f>
        <v>[b]2 тайм:[/b]
4. 1-2-8 || 1-2-9
5. 3-7-6 || 3-4-8</v>
      </c>
      <c r="C15" s="180" t="s">
        <v>14</v>
      </c>
      <c r="D15" s="181"/>
      <c r="E15" s="181"/>
      <c r="F15" s="181"/>
      <c r="G15" s="182"/>
      <c r="H15" s="63"/>
      <c r="I15" s="61"/>
      <c r="J15" s="61"/>
      <c r="K15" s="61"/>
      <c r="L15" s="64"/>
      <c r="M15" s="161"/>
      <c r="N15" s="7">
        <v>8</v>
      </c>
      <c r="O15" s="7">
        <v>5</v>
      </c>
      <c r="P15" s="8">
        <v>2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3</v>
      </c>
      <c r="V15" s="7">
        <v>0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6" t="s">
        <v>4</v>
      </c>
      <c r="AA15" s="157"/>
      <c r="AC15" s="99" t="str">
        <f>N21</f>
        <v>Горобец</v>
      </c>
      <c r="AD15" s="96">
        <f>AA25</f>
        <v>0</v>
      </c>
      <c r="AE15" s="119"/>
      <c r="AF15" s="102" t="str">
        <f>U21</f>
        <v>Jack</v>
      </c>
      <c r="AG15" s="96">
        <f>Z25</f>
        <v>0</v>
      </c>
    </row>
    <row r="16" spans="1:33" ht="13.5" customHeight="1" thickBot="1">
      <c r="A16" s="13"/>
      <c r="B16" s="103" t="str">
        <f>CONCATENATE("6. ",N11,"-",O11,"-",P11," || ",U11,"-",V11,"-",W11)</f>
        <v>6. 9-5-4 || 7-6-5</v>
      </c>
      <c r="C16" s="145">
        <f>SUM(Z9,Z18,Z27,Z36)</f>
        <v>0</v>
      </c>
      <c r="D16" s="146"/>
      <c r="E16" s="146"/>
      <c r="F16" s="146"/>
      <c r="G16" s="75">
        <f>SUM(AA9,AA18,AA27,AA36)</f>
        <v>0</v>
      </c>
      <c r="H16" s="66"/>
      <c r="I16" s="65"/>
      <c r="J16" s="65"/>
      <c r="K16" s="65"/>
      <c r="L16" s="65"/>
      <c r="M16" s="161"/>
      <c r="N16" s="7">
        <v>7</v>
      </c>
      <c r="O16" s="7">
        <v>6</v>
      </c>
      <c r="P16" s="8">
        <v>3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4</v>
      </c>
      <c r="V16" s="7">
        <v>0</v>
      </c>
      <c r="W16" s="8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78">
        <f>IF(Z14-AA14&gt;0,Z14-AA14,0)</f>
        <v>0</v>
      </c>
      <c r="AA16" s="79">
        <f>IF(Z14-AA14&lt;0,AA14-Z14,0)</f>
        <v>0</v>
      </c>
      <c r="AC16" s="99" t="str">
        <f>N21</f>
        <v>Горобец</v>
      </c>
      <c r="AD16" s="96">
        <f>COUNTIF(Q23:Q29,9)</f>
        <v>0</v>
      </c>
      <c r="AE16" s="119"/>
      <c r="AF16" s="101" t="str">
        <f>U21</f>
        <v>Jack</v>
      </c>
      <c r="AG16" s="96">
        <f>COUNTIF(T23:T29,9)</f>
        <v>0</v>
      </c>
    </row>
    <row r="17" spans="1:33" ht="13.5" customHeight="1" thickBot="1">
      <c r="A17" s="13"/>
      <c r="B17" s="103" t="str">
        <f>CONCATENATE(CHAR(10),"[b]Линия 2. [color=#FF0000][u]",Z12," ",CHAR(150)," ",AA12,"[/u] - ",Z14,":",AA14," [/color] (разница ",Z16,":",AA16,") (",Z18,"-",AA18,")[/b]")</f>
        <v>
[b]Линия 2. [color=#FF0000][u]Vjazmitsch – Mica64[/u] - 0:0 [/color] (разница 0:0) (0-0)[/b]</v>
      </c>
      <c r="C17" s="65" t="s">
        <v>7</v>
      </c>
      <c r="D17" s="65"/>
      <c r="E17" s="65"/>
      <c r="F17" s="65"/>
      <c r="G17" s="65"/>
      <c r="H17" s="66"/>
      <c r="I17" s="65"/>
      <c r="J17" s="65"/>
      <c r="K17" s="65"/>
      <c r="L17" s="65"/>
      <c r="M17" s="161"/>
      <c r="N17" s="170" t="s">
        <v>1</v>
      </c>
      <c r="O17" s="170"/>
      <c r="P17" s="171"/>
      <c r="Q17" s="19"/>
      <c r="R17" s="91"/>
      <c r="S17" s="85"/>
      <c r="T17" s="19"/>
      <c r="U17" s="169" t="s">
        <v>1</v>
      </c>
      <c r="V17" s="170"/>
      <c r="W17" s="171"/>
      <c r="X17" s="27"/>
      <c r="Y17" s="15"/>
      <c r="Z17" s="151" t="s">
        <v>14</v>
      </c>
      <c r="AA17" s="152"/>
      <c r="AC17" s="99" t="str">
        <f>N30</f>
        <v>SkVaL</v>
      </c>
      <c r="AD17" s="96">
        <v>1</v>
      </c>
      <c r="AE17" s="119"/>
      <c r="AF17" s="121" t="str">
        <f>U30</f>
        <v>timoffii</v>
      </c>
      <c r="AG17" s="96">
        <v>1</v>
      </c>
    </row>
    <row r="18" spans="1:33" ht="13.5" customHeight="1">
      <c r="A18" s="13"/>
      <c r="B18" s="103" t="str">
        <f>CONCATENATE("[b]Прогнозы: ",CHAR(10),"1 тайм:[/b]",CHAR(10),"1. ",N14,"-",O14,"-",P14," || ",U14,"-",V14,"-",W14)</f>
        <v>[b]Прогнозы: 
1 тайм:[/b]
1. 1-4-9 || 1-2-9</v>
      </c>
      <c r="C18" s="51" t="s">
        <v>7</v>
      </c>
      <c r="D18" s="51"/>
      <c r="E18" s="51"/>
      <c r="F18" s="51"/>
      <c r="G18" s="51"/>
      <c r="H18" s="51"/>
      <c r="I18" s="51"/>
      <c r="J18" s="51"/>
      <c r="K18" s="51"/>
      <c r="L18" s="51"/>
      <c r="M18" s="161"/>
      <c r="N18" s="7">
        <v>1</v>
      </c>
      <c r="O18" s="7">
        <v>2</v>
      </c>
      <c r="P18" s="8">
        <v>9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2</v>
      </c>
      <c r="W18" s="8">
        <v>9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78">
        <f>SUM(Q14:Q16,Q18:Q20)</f>
        <v>0</v>
      </c>
      <c r="AA18" s="79">
        <f>SUM(T14:T16,T18:T20)</f>
        <v>0</v>
      </c>
      <c r="AC18" s="99" t="str">
        <f>N30</f>
        <v>SkVaL</v>
      </c>
      <c r="AD18" s="96">
        <f>Z36</f>
        <v>0</v>
      </c>
      <c r="AE18" s="119"/>
      <c r="AF18" s="101" t="str">
        <f>U30</f>
        <v>timoffii</v>
      </c>
      <c r="AG18" s="96">
        <f>AA36</f>
        <v>0</v>
      </c>
    </row>
    <row r="19" spans="1:33" ht="13.5" customHeight="1">
      <c r="A19" s="13"/>
      <c r="B19" s="103" t="str">
        <f>CONCATENATE("2. ",N15,"-",O15,"-",P15," || ",U15,"-",V15,"-",W15,CHAR(10),"3. ",N16,"-",O16,"-",P16," || ",U16,"-",V16,"-",W16)</f>
        <v>2. 8-5-2 || 3-0-5
3. 7-6-3 || 4-0-8</v>
      </c>
      <c r="C19" s="51" t="s">
        <v>7</v>
      </c>
      <c r="D19" s="51"/>
      <c r="E19" s="51"/>
      <c r="F19" s="51"/>
      <c r="G19" s="51"/>
      <c r="H19" s="51"/>
      <c r="I19" s="51"/>
      <c r="J19" s="51"/>
      <c r="K19" s="51"/>
      <c r="L19" s="51"/>
      <c r="M19" s="161"/>
      <c r="N19" s="7">
        <v>5</v>
      </c>
      <c r="O19" s="7">
        <v>7</v>
      </c>
      <c r="P19" s="8">
        <v>6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4</v>
      </c>
      <c r="V19" s="7">
        <v>3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1"/>
      <c r="AA19" s="52"/>
      <c r="AC19" s="99" t="str">
        <f>N30</f>
        <v>SkVaL</v>
      </c>
      <c r="AD19" s="96">
        <f>Z34</f>
        <v>0</v>
      </c>
      <c r="AE19" s="119"/>
      <c r="AF19" s="101" t="str">
        <f>U30</f>
        <v>timoffii</v>
      </c>
      <c r="AG19" s="96">
        <f>AA34</f>
        <v>0</v>
      </c>
    </row>
    <row r="20" spans="1:33" ht="13.5" customHeight="1" thickBot="1">
      <c r="A20" s="13"/>
      <c r="B20" s="103" t="str">
        <f>CONCATENATE("[b]2 тайм:[/b]",CHAR(10),"4. ",N18,"-",O18,"-",P18," || ",U18,"-",V18,"-",W18,CHAR(10),"5. ",N19,"-",O19,"-",P19," || ",U19,"-",V19,"-",W19)</f>
        <v>[b]2 тайм:[/b]
4. 1-2-9 || 1-2-9
5. 5-7-6 || 4-3-8</v>
      </c>
      <c r="C20" s="51" t="s">
        <v>7</v>
      </c>
      <c r="D20" s="51"/>
      <c r="E20" s="51"/>
      <c r="F20" s="51"/>
      <c r="G20" s="51"/>
      <c r="H20" s="51"/>
      <c r="I20" s="51"/>
      <c r="J20" s="51"/>
      <c r="K20" s="51"/>
      <c r="L20" s="51"/>
      <c r="M20" s="161"/>
      <c r="N20" s="142">
        <v>8</v>
      </c>
      <c r="O20" s="7">
        <v>4</v>
      </c>
      <c r="P20" s="8">
        <v>3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5</v>
      </c>
      <c r="V20" s="7">
        <v>7</v>
      </c>
      <c r="W20" s="8">
        <v>6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53"/>
      <c r="AA20" s="54"/>
      <c r="AC20" s="99" t="str">
        <f>N30</f>
        <v>SkVaL</v>
      </c>
      <c r="AD20" s="96">
        <f>AA34</f>
        <v>0</v>
      </c>
      <c r="AE20" s="119"/>
      <c r="AF20" s="102" t="str">
        <f>U30</f>
        <v>timoffii</v>
      </c>
      <c r="AG20" s="96">
        <f>Z34</f>
        <v>0</v>
      </c>
    </row>
    <row r="21" spans="1:33" ht="13.5" customHeight="1" thickBot="1">
      <c r="A21" s="13"/>
      <c r="B21" s="103" t="str">
        <f>CONCATENATE("6. ",N20,"-",O20,"-",P20," || ",U20,"-",V20,"-",W20)</f>
        <v>6. 8-4-3 || 5-7-6</v>
      </c>
      <c r="C21" s="51" t="s">
        <v>7</v>
      </c>
      <c r="D21" s="51"/>
      <c r="E21" s="51"/>
      <c r="F21" s="51"/>
      <c r="G21" s="51"/>
      <c r="H21" s="51"/>
      <c r="I21" s="51"/>
      <c r="J21" s="51"/>
      <c r="K21" s="51"/>
      <c r="L21" s="51"/>
      <c r="M21" s="161"/>
      <c r="N21" s="153" t="s">
        <v>47</v>
      </c>
      <c r="O21" s="154"/>
      <c r="P21" s="155"/>
      <c r="Q21" s="32"/>
      <c r="R21" s="32"/>
      <c r="S21" s="32"/>
      <c r="T21" s="32"/>
      <c r="U21" s="153" t="s">
        <v>98</v>
      </c>
      <c r="V21" s="154"/>
      <c r="W21" s="155"/>
      <c r="X21" s="51"/>
      <c r="Y21" s="51"/>
      <c r="Z21" s="76" t="str">
        <f>IF(LEN(N21)=0," ",N21)</f>
        <v>Горобец</v>
      </c>
      <c r="AA21" s="77" t="str">
        <f>IF(LEN(U21)=0," ",U21)</f>
        <v>Jack</v>
      </c>
      <c r="AC21" s="99" t="str">
        <f>N30</f>
        <v>SkVaL</v>
      </c>
      <c r="AD21" s="96">
        <f>COUNTIF(Q32:Q38,9)</f>
        <v>0</v>
      </c>
      <c r="AE21" s="119"/>
      <c r="AF21" s="101" t="str">
        <f>U30</f>
        <v>timoffii</v>
      </c>
      <c r="AG21" s="96">
        <f>COUNTIF(T32:T38,9)</f>
        <v>0</v>
      </c>
    </row>
    <row r="22" spans="1:33" ht="13.5" customHeight="1" thickBot="1">
      <c r="A22" s="13"/>
      <c r="B22" s="103" t="str">
        <f>CONCATENATE(CHAR(10),"[b]Линия 3. [color=#FF0000][u]",Z21," ",CHAR(150)," ",AA21,"[/u] - ",Z23,":",AA23," [/color] (разница ",Z25,":",AA25,") (",Z27,"-",AA27,")[/b]")</f>
        <v>
[b]Линия 3. [color=#FF0000][u]Горобец – Jack[/u] - 0:0 [/color] (разница 0:0) (0-0)[/b]</v>
      </c>
      <c r="C22" s="51" t="s">
        <v>7</v>
      </c>
      <c r="D22" s="51"/>
      <c r="E22" s="51"/>
      <c r="F22" s="51"/>
      <c r="G22" s="51"/>
      <c r="H22" s="51"/>
      <c r="I22" s="51"/>
      <c r="J22" s="51"/>
      <c r="K22" s="51"/>
      <c r="L22" s="51"/>
      <c r="M22" s="161"/>
      <c r="N22" s="166" t="s">
        <v>0</v>
      </c>
      <c r="O22" s="166"/>
      <c r="P22" s="167"/>
      <c r="Q22" s="92" t="s">
        <v>13</v>
      </c>
      <c r="R22" s="172" t="s">
        <v>9</v>
      </c>
      <c r="S22" s="173"/>
      <c r="T22" s="92" t="s">
        <v>13</v>
      </c>
      <c r="U22" s="168" t="s">
        <v>0</v>
      </c>
      <c r="V22" s="166"/>
      <c r="W22" s="167"/>
      <c r="X22" s="51"/>
      <c r="Y22" s="51"/>
      <c r="Z22" s="156" t="s">
        <v>3</v>
      </c>
      <c r="AA22" s="157"/>
      <c r="AC22" s="99" t="str">
        <f>N39</f>
        <v>aks</v>
      </c>
      <c r="AD22" s="96">
        <v>0</v>
      </c>
      <c r="AE22" s="119"/>
      <c r="AF22" s="121" t="str">
        <f>U39</f>
        <v>Kuzma5</v>
      </c>
      <c r="AG22" s="96">
        <v>0</v>
      </c>
    </row>
    <row r="23" spans="1:33" ht="13.5" customHeight="1">
      <c r="A23" s="13"/>
      <c r="B23" s="103" t="str">
        <f>CONCATENATE("[b]Прогнозы: ",CHAR(10),"1 тайм:[/b]",CHAR(10),"1. ",N23,"-",O23,"-",P23," || ",U23,"-",V23,"-",W23)</f>
        <v>[b]Прогнозы: 
1 тайм:[/b]
1. 1-3-9 || 1-2-9</v>
      </c>
      <c r="C23" s="51" t="s">
        <v>7</v>
      </c>
      <c r="D23" s="51"/>
      <c r="E23" s="51"/>
      <c r="F23" s="51"/>
      <c r="G23" s="51"/>
      <c r="H23" s="51"/>
      <c r="I23" s="51"/>
      <c r="J23" s="51"/>
      <c r="K23" s="51"/>
      <c r="L23" s="51"/>
      <c r="M23" s="161"/>
      <c r="N23" s="7">
        <v>1</v>
      </c>
      <c r="O23" s="7">
        <v>3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2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78">
        <f>SUM(R23:R25,R27:R29)</f>
        <v>0</v>
      </c>
      <c r="AA23" s="79">
        <f>SUM(S23:S25,S27:S29)</f>
        <v>0</v>
      </c>
      <c r="AC23" s="99" t="str">
        <f>N39</f>
        <v>aks</v>
      </c>
      <c r="AD23" s="96">
        <f>Z41</f>
        <v>0</v>
      </c>
      <c r="AE23" s="119"/>
      <c r="AF23" s="101" t="str">
        <f>U39</f>
        <v>Kuzma5</v>
      </c>
      <c r="AG23" s="96">
        <f>AA41</f>
        <v>0</v>
      </c>
    </row>
    <row r="24" spans="1:33" ht="13.5" customHeight="1">
      <c r="A24" s="13"/>
      <c r="B24" s="103" t="str">
        <f>CONCATENATE("2. ",N24,"-",O24,"-",P24," || ",U24,"-",V24,"-",W24,CHAR(10),"3. ",N25,"-",O25,"-",P25," || ",U25,"-",V25,"-",W25)</f>
        <v>2. 6-4-2 || 3-4-6
3. 8-7-5 || 5-7-8</v>
      </c>
      <c r="C24" s="51" t="s">
        <v>7</v>
      </c>
      <c r="D24" s="51"/>
      <c r="E24" s="51"/>
      <c r="F24" s="51"/>
      <c r="G24" s="51"/>
      <c r="H24" s="51"/>
      <c r="I24" s="51"/>
      <c r="J24" s="51"/>
      <c r="K24" s="51"/>
      <c r="L24" s="51"/>
      <c r="M24" s="161"/>
      <c r="N24" s="7">
        <v>6</v>
      </c>
      <c r="O24" s="7">
        <v>4</v>
      </c>
      <c r="P24" s="8">
        <v>2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4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6" t="s">
        <v>4</v>
      </c>
      <c r="AA24" s="157"/>
      <c r="AC24" s="99" t="str">
        <f>N39</f>
        <v>aks</v>
      </c>
      <c r="AD24" s="96">
        <v>0</v>
      </c>
      <c r="AE24" s="119"/>
      <c r="AF24" s="101" t="str">
        <f>U39</f>
        <v>Kuzma5</v>
      </c>
      <c r="AG24" s="96">
        <v>0</v>
      </c>
    </row>
    <row r="25" spans="1:33" ht="13.5" customHeight="1" thickBot="1">
      <c r="A25" s="13"/>
      <c r="B25" s="103" t="str">
        <f>CONCATENATE("[b]2 тайм:[/b]",CHAR(10),"4. ",N27,"-",O27,"-",P27," || ",U27,"-",V27,"-",W27,CHAR(10),"5. ",N28,"-",O28,"-",P28," || ",U28,"-",V28,"-",W28)</f>
        <v>[b]2 тайм:[/b]
4. 1-3-9 || 1-3-9
5. 2-4-6 || 2-4-8</v>
      </c>
      <c r="C25" s="51" t="s">
        <v>7</v>
      </c>
      <c r="D25" s="51"/>
      <c r="E25" s="51"/>
      <c r="F25" s="51"/>
      <c r="G25" s="51"/>
      <c r="H25" s="51"/>
      <c r="I25" s="51"/>
      <c r="J25" s="51"/>
      <c r="K25" s="51"/>
      <c r="L25" s="51"/>
      <c r="M25" s="161"/>
      <c r="N25" s="7">
        <v>8</v>
      </c>
      <c r="O25" s="7">
        <v>7</v>
      </c>
      <c r="P25" s="8">
        <v>5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5</v>
      </c>
      <c r="V25" s="7">
        <v>7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78">
        <f>IF(Z23-AA23&gt;0,Z23-AA23,0)</f>
        <v>0</v>
      </c>
      <c r="AA25" s="79">
        <f>IF(Z23-AA23&lt;0,AA23-Z23,0)</f>
        <v>0</v>
      </c>
      <c r="AC25" s="99" t="str">
        <f>N39</f>
        <v>aks</v>
      </c>
      <c r="AD25" s="96">
        <v>0</v>
      </c>
      <c r="AE25" s="119"/>
      <c r="AF25" s="102" t="str">
        <f>U39</f>
        <v>Kuzma5</v>
      </c>
      <c r="AG25" s="96">
        <v>0</v>
      </c>
    </row>
    <row r="26" spans="1:33" ht="13.5" customHeight="1" thickBot="1">
      <c r="A26" s="13"/>
      <c r="B26" s="103" t="str">
        <f>CONCATENATE("6. ",N29,"-",O29,"-",P29," || ",U29,"-",V29,"-",W29)</f>
        <v>6. 8-7-5 || 5-6-7</v>
      </c>
      <c r="C26" s="51" t="s">
        <v>7</v>
      </c>
      <c r="D26" s="51"/>
      <c r="E26" s="51"/>
      <c r="F26" s="51"/>
      <c r="G26" s="51"/>
      <c r="H26" s="51"/>
      <c r="I26" s="51"/>
      <c r="J26" s="51"/>
      <c r="K26" s="51"/>
      <c r="L26" s="51"/>
      <c r="M26" s="161"/>
      <c r="N26" s="170" t="s">
        <v>1</v>
      </c>
      <c r="O26" s="170"/>
      <c r="P26" s="171"/>
      <c r="Q26" s="19"/>
      <c r="R26" s="91"/>
      <c r="S26" s="85"/>
      <c r="T26" s="19"/>
      <c r="U26" s="169" t="s">
        <v>1</v>
      </c>
      <c r="V26" s="170"/>
      <c r="W26" s="171"/>
      <c r="X26" s="37"/>
      <c r="Y26" s="38"/>
      <c r="Z26" s="151" t="s">
        <v>14</v>
      </c>
      <c r="AA26" s="152"/>
      <c r="AC26" s="99" t="str">
        <f>N39</f>
        <v>aks</v>
      </c>
      <c r="AD26" s="96">
        <f>COUNTIF(Q41:Q47,9)</f>
        <v>0</v>
      </c>
      <c r="AE26" s="119"/>
      <c r="AF26" s="101" t="str">
        <f>U39</f>
        <v>Kuzma5</v>
      </c>
      <c r="AG26" s="96">
        <f>COUNTIF(T41:T47,9)</f>
        <v>0</v>
      </c>
    </row>
    <row r="27" spans="1:33" ht="13.5" customHeight="1">
      <c r="A27" s="13"/>
      <c r="B27" s="103" t="str">
        <f>CONCATENATE(CHAR(10),"[b]Линия 4. [color=#FF0000][u]",Z30," ",CHAR(150)," ",AA30,"[/u] - ",Z32,":",AA32," [/color] (разница ",Z34,":",AA34,") (",Z36,"-",AA36,")[/b]")</f>
        <v>
[b]Линия 4. [color=#FF0000][u]SkVaL – timoffii[/u] - 0:0 [/color] (разница 0:0) (0-0)[/b]</v>
      </c>
      <c r="C27" s="51" t="s">
        <v>7</v>
      </c>
      <c r="D27" s="51"/>
      <c r="E27" s="51"/>
      <c r="F27" s="51"/>
      <c r="G27" s="51"/>
      <c r="H27" s="51"/>
      <c r="I27" s="51"/>
      <c r="J27" s="51"/>
      <c r="K27" s="51"/>
      <c r="L27" s="51"/>
      <c r="M27" s="161"/>
      <c r="N27" s="7">
        <v>1</v>
      </c>
      <c r="O27" s="7">
        <v>3</v>
      </c>
      <c r="P27" s="8">
        <v>9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3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78">
        <f>SUM(Q23:Q25,Q27:Q29)</f>
        <v>0</v>
      </c>
      <c r="AA27" s="79">
        <f>SUM(T23:T25,T27:T29)</f>
        <v>0</v>
      </c>
      <c r="AC27" s="99">
        <f>N48</f>
        <v>0</v>
      </c>
      <c r="AD27" s="96">
        <v>0</v>
      </c>
      <c r="AE27" s="119"/>
      <c r="AF27" s="121" t="str">
        <f>U48</f>
        <v>neck_25</v>
      </c>
      <c r="AG27" s="96">
        <v>0</v>
      </c>
    </row>
    <row r="28" spans="1:33" ht="13.5" customHeight="1">
      <c r="A28" s="13"/>
      <c r="B28" s="103" t="str">
        <f>CONCATENATE("[b]Прогнозы: ",CHAR(10),"1 тайм:[/b]",CHAR(10),"1. ",N32,"-",O32,"-",P32," || ",U32,"-",V32,"-",W32)</f>
        <v>[b]Прогнозы: 
1 тайм:[/b]
1. 1-4-8 || 1-2-9</v>
      </c>
      <c r="C28" s="51" t="s">
        <v>7</v>
      </c>
      <c r="D28" s="51"/>
      <c r="E28" s="51"/>
      <c r="F28" s="51"/>
      <c r="G28" s="51"/>
      <c r="H28" s="51"/>
      <c r="I28" s="51"/>
      <c r="J28" s="51"/>
      <c r="K28" s="51"/>
      <c r="L28" s="51"/>
      <c r="M28" s="161"/>
      <c r="N28" s="7">
        <v>2</v>
      </c>
      <c r="O28" s="7">
        <v>4</v>
      </c>
      <c r="P28" s="8">
        <v>6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4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1"/>
      <c r="AA28" s="52"/>
      <c r="AC28" s="99">
        <f>N48</f>
        <v>0</v>
      </c>
      <c r="AD28" s="96">
        <f>Z50</f>
        <v>0</v>
      </c>
      <c r="AE28" s="119"/>
      <c r="AF28" s="101" t="str">
        <f>U48</f>
        <v>neck_25</v>
      </c>
      <c r="AG28" s="96">
        <f>AA50</f>
        <v>0</v>
      </c>
    </row>
    <row r="29" spans="1:33" ht="13.5" customHeight="1" thickBot="1">
      <c r="A29" s="13"/>
      <c r="B29" s="103" t="str">
        <f>CONCATENATE("2. ",N33,"-",O33,"-",P33," || ",U33,"-",V33,"-",W33,CHAR(10),"3. ",N34,"-",O34,"-",P34," || ",U34,"-",V34,"-",W34)</f>
        <v>2. 9-6-2 || 3-4-6
3. 7-5-3 || 5-7-8</v>
      </c>
      <c r="C29" s="51" t="s">
        <v>7</v>
      </c>
      <c r="D29" s="51"/>
      <c r="E29" s="51"/>
      <c r="F29" s="51"/>
      <c r="G29" s="51"/>
      <c r="H29" s="51"/>
      <c r="I29" s="51"/>
      <c r="J29" s="51"/>
      <c r="K29" s="51"/>
      <c r="L29" s="51"/>
      <c r="M29" s="161"/>
      <c r="N29" s="7">
        <v>8</v>
      </c>
      <c r="O29" s="7">
        <v>7</v>
      </c>
      <c r="P29" s="8">
        <v>5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5</v>
      </c>
      <c r="V29" s="7">
        <v>6</v>
      </c>
      <c r="W29" s="8">
        <v>7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53"/>
      <c r="AA29" s="54"/>
      <c r="AC29" s="99">
        <f>N48</f>
        <v>0</v>
      </c>
      <c r="AD29" s="96">
        <v>0</v>
      </c>
      <c r="AE29" s="119"/>
      <c r="AF29" s="101" t="str">
        <f>U48</f>
        <v>neck_25</v>
      </c>
      <c r="AG29" s="96">
        <v>0</v>
      </c>
    </row>
    <row r="30" spans="1:33" ht="13.5" customHeight="1" thickBot="1">
      <c r="A30" s="13"/>
      <c r="B30" s="103" t="str">
        <f>CONCATENATE("[b]2 тайм:[/b]",CHAR(10),"4. ",N36,"-",O36,"-",P36," || ",U36,"-",V36,"-",W36,CHAR(10),"5. ",N37,"-",O37,"-",P37," || ",U37,"-",V37,"-",W37)</f>
        <v>[b]2 тайм:[/b]
4. 1-4-9 || 1-0-9
5. 6-7-3 || 0-4-8</v>
      </c>
      <c r="C30" s="51" t="s">
        <v>7</v>
      </c>
      <c r="D30" s="51"/>
      <c r="E30" s="51"/>
      <c r="F30" s="51"/>
      <c r="G30" s="51"/>
      <c r="H30" s="51"/>
      <c r="I30" s="51"/>
      <c r="J30" s="51"/>
      <c r="K30" s="51"/>
      <c r="L30" s="51"/>
      <c r="M30" s="161"/>
      <c r="N30" s="153" t="s">
        <v>48</v>
      </c>
      <c r="O30" s="154"/>
      <c r="P30" s="155"/>
      <c r="Q30" s="32"/>
      <c r="R30" s="32"/>
      <c r="S30" s="32"/>
      <c r="T30" s="32"/>
      <c r="U30" s="153" t="s">
        <v>99</v>
      </c>
      <c r="V30" s="154"/>
      <c r="W30" s="155"/>
      <c r="X30" s="51"/>
      <c r="Y30" s="51"/>
      <c r="Z30" s="76" t="str">
        <f>IF(LEN(N30)=0," ",N30)</f>
        <v>SkVaL</v>
      </c>
      <c r="AA30" s="77" t="str">
        <f>IF(LEN(U30)=0," ",U30)</f>
        <v>timoffii</v>
      </c>
      <c r="AC30" s="99">
        <f>N48</f>
        <v>0</v>
      </c>
      <c r="AD30" s="96">
        <v>0</v>
      </c>
      <c r="AE30" s="119"/>
      <c r="AF30" s="101" t="str">
        <f>U48</f>
        <v>neck_25</v>
      </c>
      <c r="AG30" s="96">
        <v>0</v>
      </c>
    </row>
    <row r="31" spans="1:33" ht="13.5" customHeight="1" thickBot="1">
      <c r="A31" s="13"/>
      <c r="B31" s="103" t="str">
        <f>CONCATENATE("6. ",N38,"-",O38,"-",P38," || ",U38,"-",V38,"-",W38)</f>
        <v>6. 8-5-2 || 5-6-7</v>
      </c>
      <c r="C31" s="51" t="s">
        <v>7</v>
      </c>
      <c r="D31" s="51"/>
      <c r="E31" s="51"/>
      <c r="F31" s="51"/>
      <c r="G31" s="51"/>
      <c r="H31" s="51"/>
      <c r="I31" s="51"/>
      <c r="J31" s="51"/>
      <c r="K31" s="51"/>
      <c r="L31" s="51"/>
      <c r="M31" s="161"/>
      <c r="N31" s="166" t="s">
        <v>0</v>
      </c>
      <c r="O31" s="166"/>
      <c r="P31" s="167"/>
      <c r="Q31" s="92" t="s">
        <v>13</v>
      </c>
      <c r="R31" s="172" t="s">
        <v>9</v>
      </c>
      <c r="S31" s="173"/>
      <c r="T31" s="92" t="s">
        <v>13</v>
      </c>
      <c r="U31" s="168" t="s">
        <v>0</v>
      </c>
      <c r="V31" s="166"/>
      <c r="W31" s="167"/>
      <c r="X31" s="51"/>
      <c r="Y31" s="51"/>
      <c r="Z31" s="156" t="s">
        <v>3</v>
      </c>
      <c r="AA31" s="157"/>
      <c r="AC31" s="100">
        <f>N48</f>
        <v>0</v>
      </c>
      <c r="AD31" s="97">
        <f>COUNTIF(Q50:Q56,9)</f>
        <v>0</v>
      </c>
      <c r="AE31" s="119"/>
      <c r="AF31" s="122" t="str">
        <f>U48</f>
        <v>neck_25</v>
      </c>
      <c r="AG31" s="97">
        <f>COUNTIF(T50:T56,9)</f>
        <v>0</v>
      </c>
    </row>
    <row r="32" spans="1:27" ht="13.5" customHeight="1">
      <c r="A32" s="13"/>
      <c r="B32" s="103" t="str">
        <f>IF(AND(OR(LEN(N39)=0,N39="Игрок 5"),OR(LEN(U39)=0,U39="Игрок 6"))," ",CONCATENATE(CHAR(10),"[u][b]Запасные[/b][/u]"))</f>
        <v>
[u][b]Запасные[/b][/u]</v>
      </c>
      <c r="C32" s="51" t="s">
        <v>7</v>
      </c>
      <c r="D32" s="51"/>
      <c r="E32" s="51"/>
      <c r="F32" s="51"/>
      <c r="G32" s="51"/>
      <c r="H32" s="51"/>
      <c r="I32" s="51"/>
      <c r="J32" s="51"/>
      <c r="K32" s="51"/>
      <c r="L32" s="51"/>
      <c r="M32" s="161"/>
      <c r="N32" s="7">
        <v>1</v>
      </c>
      <c r="O32" s="7">
        <v>4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78">
        <f>SUM(R32:R34,R36:R38)</f>
        <v>0</v>
      </c>
      <c r="AA32" s="79">
        <f>SUM(S32:S34,S36:S38)</f>
        <v>0</v>
      </c>
    </row>
    <row r="33" spans="1:27" ht="13.5" customHeight="1">
      <c r="A33" s="13"/>
      <c r="B33" s="10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aks (0)
1 тайм:[/b]
1. 1-3-9
</v>
      </c>
      <c r="C33" s="51" t="s">
        <v>7</v>
      </c>
      <c r="D33" s="51"/>
      <c r="E33" s="51"/>
      <c r="F33" s="51"/>
      <c r="G33" s="51"/>
      <c r="H33" s="51"/>
      <c r="I33" s="51"/>
      <c r="J33" s="51"/>
      <c r="K33" s="51"/>
      <c r="L33" s="51"/>
      <c r="M33" s="161"/>
      <c r="N33" s="7">
        <v>9</v>
      </c>
      <c r="O33" s="7">
        <v>6</v>
      </c>
      <c r="P33" s="8">
        <v>2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4</v>
      </c>
      <c r="W33" s="8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6" t="s">
        <v>4</v>
      </c>
      <c r="AA33" s="157"/>
    </row>
    <row r="34" spans="1:27" ht="13.5" customHeight="1" thickBot="1">
      <c r="A34" s="13"/>
      <c r="B34" s="10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8-4-2
3. 5-6-7</v>
      </c>
      <c r="C34" s="51" t="s">
        <v>7</v>
      </c>
      <c r="D34" s="51"/>
      <c r="E34" s="51"/>
      <c r="F34" s="51"/>
      <c r="G34" s="51"/>
      <c r="H34" s="51"/>
      <c r="I34" s="51"/>
      <c r="J34" s="51"/>
      <c r="K34" s="51"/>
      <c r="L34" s="51"/>
      <c r="M34" s="161"/>
      <c r="N34" s="7">
        <v>7</v>
      </c>
      <c r="O34" s="7">
        <v>5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5</v>
      </c>
      <c r="V34" s="7">
        <v>7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78">
        <f>IF(Z32-AA32&gt;0,Z32-AA32,0)</f>
        <v>0</v>
      </c>
      <c r="AA34" s="79">
        <f>IF(Z32-AA32&lt;0,AA32-Z32,0)</f>
        <v>0</v>
      </c>
    </row>
    <row r="35" spans="1:27" ht="13.5" customHeight="1" thickBot="1">
      <c r="A35" s="13"/>
      <c r="B35" s="10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1-3-9
5. 5-6-7</v>
      </c>
      <c r="C35" s="51" t="s">
        <v>7</v>
      </c>
      <c r="D35" s="51"/>
      <c r="E35" s="51"/>
      <c r="F35" s="51"/>
      <c r="G35" s="51"/>
      <c r="H35" s="51"/>
      <c r="I35" s="51"/>
      <c r="J35" s="51"/>
      <c r="K35" s="51"/>
      <c r="L35" s="51"/>
      <c r="M35" s="161"/>
      <c r="N35" s="170" t="s">
        <v>1</v>
      </c>
      <c r="O35" s="170"/>
      <c r="P35" s="171"/>
      <c r="Q35" s="19"/>
      <c r="R35" s="91"/>
      <c r="S35" s="85"/>
      <c r="T35" s="19"/>
      <c r="U35" s="169" t="s">
        <v>1</v>
      </c>
      <c r="V35" s="170"/>
      <c r="W35" s="171"/>
      <c r="X35" s="37"/>
      <c r="Y35" s="38"/>
      <c r="Z35" s="151" t="s">
        <v>14</v>
      </c>
      <c r="AA35" s="152"/>
    </row>
    <row r="36" spans="1:27" ht="13.5" customHeight="1">
      <c r="A36" s="13"/>
      <c r="B36" s="103" t="str">
        <f>IF(OR(LEN(N39)=0,N39="Игрок 5")," ",IF(OR(LEN(N48)=0,N48="Игрок 6"),CONCATENATE("6. ",N47,"-",O47,"-",P47),CONCATENATE("6. ",N47,"-",O47,"-",P47," || ",N56,"-",O56,"-",P56)))</f>
        <v>6. 8-4-2</v>
      </c>
      <c r="C36" s="51" t="s">
        <v>7</v>
      </c>
      <c r="D36" s="51"/>
      <c r="E36" s="51"/>
      <c r="F36" s="51"/>
      <c r="G36" s="51"/>
      <c r="H36" s="51"/>
      <c r="I36" s="51"/>
      <c r="J36" s="51"/>
      <c r="K36" s="51"/>
      <c r="L36" s="51"/>
      <c r="M36" s="161"/>
      <c r="N36" s="7">
        <v>1</v>
      </c>
      <c r="O36" s="7">
        <v>4</v>
      </c>
      <c r="P36" s="8">
        <v>9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0</v>
      </c>
      <c r="W36" s="8">
        <v>9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78">
        <f>SUM(Q32:Q34,Q36:Q38)</f>
        <v>0</v>
      </c>
      <c r="AA36" s="79">
        <f>SUM(T32:T34,T36:T38)</f>
        <v>0</v>
      </c>
    </row>
    <row r="37" spans="1:27" ht="13.5" customHeight="1">
      <c r="A37" s="13"/>
      <c r="B37" s="10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[b]ФСП Sportwin
Kuzma5 (0) || neck_25 (0)
1 тайм:[/b]
1. 1-2-8 || 1-2-9</v>
      </c>
      <c r="C37" s="51" t="s">
        <v>7</v>
      </c>
      <c r="D37" s="51"/>
      <c r="E37" s="51"/>
      <c r="F37" s="51"/>
      <c r="G37" s="51"/>
      <c r="H37" s="51"/>
      <c r="I37" s="51"/>
      <c r="J37" s="51"/>
      <c r="K37" s="51"/>
      <c r="L37" s="51"/>
      <c r="M37" s="161"/>
      <c r="N37" s="7">
        <v>6</v>
      </c>
      <c r="O37" s="7">
        <v>7</v>
      </c>
      <c r="P37" s="8">
        <v>3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0</v>
      </c>
      <c r="V37" s="7">
        <v>4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1"/>
      <c r="AA37" s="52"/>
    </row>
    <row r="38" spans="1:27" ht="13.5" customHeight="1" thickBot="1">
      <c r="A38" s="13"/>
      <c r="B38" s="10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3-4-9 || 3-4-0
3. 5-6-7 || 5-0-7</v>
      </c>
      <c r="C38" s="53" t="s">
        <v>7</v>
      </c>
      <c r="D38" s="53"/>
      <c r="E38" s="53"/>
      <c r="F38" s="53"/>
      <c r="G38" s="53"/>
      <c r="H38" s="53"/>
      <c r="I38" s="53"/>
      <c r="J38" s="53"/>
      <c r="K38" s="53"/>
      <c r="L38" s="53"/>
      <c r="M38" s="162"/>
      <c r="N38" s="7">
        <v>8</v>
      </c>
      <c r="O38" s="7">
        <v>5</v>
      </c>
      <c r="P38" s="8">
        <v>2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5</v>
      </c>
      <c r="V38" s="7">
        <v>6</v>
      </c>
      <c r="W38" s="8">
        <v>7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53"/>
      <c r="AA38" s="54"/>
    </row>
    <row r="39" spans="1:27" ht="13.5" customHeight="1" thickBot="1">
      <c r="A39" s="13"/>
      <c r="B39" s="10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1-2-9 || 1-2-9
5. 3-4-5 || 3-4-6</v>
      </c>
      <c r="C39" s="51" t="s">
        <v>7</v>
      </c>
      <c r="D39" s="51"/>
      <c r="E39" s="51"/>
      <c r="F39" s="51"/>
      <c r="G39" s="51"/>
      <c r="H39" s="51"/>
      <c r="I39" s="51"/>
      <c r="J39" s="51"/>
      <c r="K39" s="51"/>
      <c r="L39" s="51"/>
      <c r="M39" s="163" t="s">
        <v>11</v>
      </c>
      <c r="N39" s="153" t="s">
        <v>49</v>
      </c>
      <c r="O39" s="154"/>
      <c r="P39" s="155"/>
      <c r="Q39" s="32"/>
      <c r="R39" s="32"/>
      <c r="S39" s="32"/>
      <c r="T39" s="32"/>
      <c r="U39" s="153" t="s">
        <v>100</v>
      </c>
      <c r="V39" s="154"/>
      <c r="W39" s="155"/>
      <c r="X39" s="51"/>
      <c r="Y39" s="51"/>
      <c r="Z39" s="76" t="str">
        <f>IF(OR(LEN(N39)=0,N39="Игрок 5")," ",N39)</f>
        <v>aks</v>
      </c>
      <c r="AA39" s="77" t="str">
        <f>IF(OR(LEN(U39)=0,U39="Игрок 5")," ",U39)</f>
        <v>Kuzma5</v>
      </c>
    </row>
    <row r="40" spans="1:27" ht="13.5" customHeight="1" thickBot="1">
      <c r="A40" s="13"/>
      <c r="B40" s="104" t="str">
        <f>IF(OR(LEN(U39)=0,U39="Игрок 5")," ",IF(OR(LEN(U48)=0,U48="Игрок 6"),CONCATENATE("6. ",U47,"-",V47,"-",W47),CONCATENATE("6. ",U47,"-",V47,"-",W47," || ",U56,"-",V56,"-",W56)))</f>
        <v>6. 6-7-8 || 5-7-8</v>
      </c>
      <c r="C40" s="51" t="s">
        <v>7</v>
      </c>
      <c r="D40" s="51"/>
      <c r="E40" s="51"/>
      <c r="F40" s="51"/>
      <c r="G40" s="51"/>
      <c r="H40" s="51"/>
      <c r="I40" s="51"/>
      <c r="J40" s="51"/>
      <c r="K40" s="51"/>
      <c r="L40" s="51"/>
      <c r="M40" s="164"/>
      <c r="N40" s="166" t="s">
        <v>0</v>
      </c>
      <c r="O40" s="166"/>
      <c r="P40" s="167"/>
      <c r="Q40" s="92" t="s">
        <v>13</v>
      </c>
      <c r="R40" s="69" t="s">
        <v>7</v>
      </c>
      <c r="S40" s="70"/>
      <c r="T40" s="92" t="s">
        <v>13</v>
      </c>
      <c r="U40" s="168" t="s">
        <v>0</v>
      </c>
      <c r="V40" s="166"/>
      <c r="W40" s="167"/>
      <c r="X40" s="55"/>
      <c r="Y40" s="51"/>
      <c r="Z40" s="151" t="s">
        <v>14</v>
      </c>
      <c r="AA40" s="152"/>
    </row>
    <row r="41" spans="1:27" ht="13.5" customHeight="1">
      <c r="A41" s="13"/>
      <c r="B41" s="9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64"/>
      <c r="N41" s="7">
        <v>1</v>
      </c>
      <c r="O41" s="7">
        <v>3</v>
      </c>
      <c r="P41" s="8">
        <v>9</v>
      </c>
      <c r="Q41" s="9" t="str">
        <f>IF(X41=0,0,IF(X41=1,N41,IF(X41=2,O41,IF(X41=3,P41," "))))</f>
        <v> </v>
      </c>
      <c r="R41" s="71"/>
      <c r="S41" s="72"/>
      <c r="T41" s="9" t="str">
        <f>IF(X41=0,0,IF(X41=1,U41,IF(X41=2,V41,IF(X41=3,W41," "))))</f>
        <v> </v>
      </c>
      <c r="U41" s="7">
        <v>1</v>
      </c>
      <c r="V41" s="7">
        <v>2</v>
      </c>
      <c r="W41" s="8">
        <v>8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78">
        <f>SUM(Q41:Q43,Q45:Q47)</f>
        <v>0</v>
      </c>
      <c r="AA41" s="79">
        <f>SUM(T41:T43,T45:T47)</f>
        <v>0</v>
      </c>
    </row>
    <row r="42" spans="1:27" ht="13.5" customHeight="1">
      <c r="A42" s="2"/>
      <c r="B42" s="9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64"/>
      <c r="N42" s="7">
        <v>8</v>
      </c>
      <c r="O42" s="7">
        <v>4</v>
      </c>
      <c r="P42" s="8">
        <v>2</v>
      </c>
      <c r="Q42" s="9" t="str">
        <f>IF(X42=0,0,IF(X42=1,N42,IF(X42=2,O42,IF(X42=3,P42," "))))</f>
        <v> </v>
      </c>
      <c r="R42" s="71"/>
      <c r="S42" s="72"/>
      <c r="T42" s="9" t="str">
        <f>IF(X42=0,0,IF(X42=1,U42,IF(X42=2,V42,IF(X42=3,W42," "))))</f>
        <v> </v>
      </c>
      <c r="U42" s="7">
        <v>3</v>
      </c>
      <c r="V42" s="7">
        <v>4</v>
      </c>
      <c r="W42" s="8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9"/>
      <c r="AA42" s="150"/>
    </row>
    <row r="43" spans="1:27" ht="13.5" customHeight="1" thickBot="1">
      <c r="A43" s="2"/>
      <c r="B43" s="9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64"/>
      <c r="N43" s="7">
        <v>5</v>
      </c>
      <c r="O43" s="7">
        <v>6</v>
      </c>
      <c r="P43" s="8">
        <v>7</v>
      </c>
      <c r="Q43" s="9" t="str">
        <f>IF(X43=0,0,IF(X43=1,N43,IF(X43=2,O43,IF(X43=3,P43," "))))</f>
        <v> </v>
      </c>
      <c r="R43" s="71"/>
      <c r="S43" s="72"/>
      <c r="T43" s="9" t="str">
        <f>IF(X43=0,0,IF(X43=1,U43,IF(X43=2,V43,IF(X43=3,W43," "))))</f>
        <v> </v>
      </c>
      <c r="U43" s="7">
        <v>5</v>
      </c>
      <c r="V43" s="7">
        <v>6</v>
      </c>
      <c r="W43" s="8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39"/>
      <c r="AA43" s="40"/>
    </row>
    <row r="44" spans="1:27" ht="13.5" customHeight="1" thickBot="1">
      <c r="A44" s="2"/>
      <c r="B44" s="9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64"/>
      <c r="N44" s="170" t="s">
        <v>1</v>
      </c>
      <c r="O44" s="170"/>
      <c r="P44" s="171"/>
      <c r="Q44" s="19"/>
      <c r="R44" s="91"/>
      <c r="S44" s="85"/>
      <c r="T44" s="19"/>
      <c r="U44" s="169" t="s">
        <v>1</v>
      </c>
      <c r="V44" s="170"/>
      <c r="W44" s="171"/>
      <c r="X44" s="37"/>
      <c r="Y44" s="38"/>
      <c r="Z44" s="158"/>
      <c r="AA44" s="159"/>
    </row>
    <row r="45" spans="1:27" ht="13.5" customHeight="1">
      <c r="A45" s="2"/>
      <c r="B45" s="93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164"/>
      <c r="N45" s="7">
        <v>1</v>
      </c>
      <c r="O45" s="7">
        <v>3</v>
      </c>
      <c r="P45" s="8">
        <v>9</v>
      </c>
      <c r="Q45" s="9" t="str">
        <f>IF(X45=0,0,IF(X45=1,N45,IF(X45=2,O45,IF(X45=3,P45," "))))</f>
        <v> </v>
      </c>
      <c r="R45" s="71"/>
      <c r="S45" s="72"/>
      <c r="T45" s="9" t="str">
        <f>IF(X45=0,0,IF(X45=1,U45,IF(X45=2,V45,IF(X45=3,W45," "))))</f>
        <v> </v>
      </c>
      <c r="U45" s="7">
        <v>1</v>
      </c>
      <c r="V45" s="7">
        <v>2</v>
      </c>
      <c r="W45" s="8">
        <v>9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39"/>
      <c r="AA45" s="40"/>
    </row>
    <row r="46" spans="1:27" ht="13.5" customHeight="1">
      <c r="A46" s="2"/>
      <c r="B46" s="93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64"/>
      <c r="N46" s="7">
        <v>5</v>
      </c>
      <c r="O46" s="7">
        <v>6</v>
      </c>
      <c r="P46" s="8">
        <v>7</v>
      </c>
      <c r="Q46" s="9" t="str">
        <f>IF(X46=0,0,IF(X46=1,N46,IF(X46=2,O46,IF(X46=3,P46," "))))</f>
        <v> </v>
      </c>
      <c r="R46" s="71"/>
      <c r="S46" s="72"/>
      <c r="T46" s="9" t="str">
        <f>IF(X46=0,0,IF(X46=1,U46,IF(X46=2,V46,IF(X46=3,W46," "))))</f>
        <v> </v>
      </c>
      <c r="U46" s="7">
        <v>3</v>
      </c>
      <c r="V46" s="7">
        <v>4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1"/>
      <c r="AA46" s="52"/>
    </row>
    <row r="47" spans="1:27" ht="13.5" customHeight="1" thickBot="1">
      <c r="A47" s="2"/>
      <c r="B47" s="9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64"/>
      <c r="N47" s="14">
        <v>8</v>
      </c>
      <c r="O47" s="11">
        <v>4</v>
      </c>
      <c r="P47" s="12">
        <v>2</v>
      </c>
      <c r="Q47" s="9" t="str">
        <f>IF(X47=0,0,IF(X47=1,N47,IF(X47=2,O47,IF(X47=3,P47," "))))</f>
        <v> </v>
      </c>
      <c r="R47" s="71"/>
      <c r="S47" s="72"/>
      <c r="T47" s="9" t="str">
        <f>IF(X47=0,0,IF(X47=1,U47,IF(X47=2,V47,IF(X47=3,W47," "))))</f>
        <v> </v>
      </c>
      <c r="U47" s="7">
        <v>6</v>
      </c>
      <c r="V47" s="7">
        <v>7</v>
      </c>
      <c r="W47" s="8">
        <v>8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53"/>
      <c r="AA47" s="54"/>
    </row>
    <row r="48" spans="1:27" ht="13.5" customHeight="1" thickBot="1">
      <c r="A48" s="2"/>
      <c r="B48" s="93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164"/>
      <c r="N48" s="153"/>
      <c r="O48" s="154"/>
      <c r="P48" s="155"/>
      <c r="Q48" s="32"/>
      <c r="R48" s="32"/>
      <c r="S48" s="32"/>
      <c r="T48" s="85"/>
      <c r="U48" s="153" t="s">
        <v>101</v>
      </c>
      <c r="V48" s="154"/>
      <c r="W48" s="155"/>
      <c r="X48" s="51"/>
      <c r="Y48" s="51"/>
      <c r="Z48" s="80" t="str">
        <f>IF(OR(LEN(N48)=0,N48="Игрок 6")," ",N48)</f>
        <v> </v>
      </c>
      <c r="AA48" s="81" t="str">
        <f>IF(OR(LEN(U48)=0,U48="Игрок 6")," ",U48)</f>
        <v>neck_25</v>
      </c>
    </row>
    <row r="49" spans="1:27" ht="13.5" customHeight="1" thickBot="1">
      <c r="A49" s="2"/>
      <c r="B49" s="93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64"/>
      <c r="N49" s="166" t="s">
        <v>0</v>
      </c>
      <c r="O49" s="166"/>
      <c r="P49" s="167"/>
      <c r="Q49" s="92" t="s">
        <v>13</v>
      </c>
      <c r="R49" s="69" t="s">
        <v>7</v>
      </c>
      <c r="S49" s="70"/>
      <c r="T49" s="92" t="s">
        <v>13</v>
      </c>
      <c r="U49" s="168" t="s">
        <v>0</v>
      </c>
      <c r="V49" s="166"/>
      <c r="W49" s="167"/>
      <c r="X49" s="51"/>
      <c r="Y49" s="51"/>
      <c r="Z49" s="151" t="s">
        <v>14</v>
      </c>
      <c r="AA49" s="152"/>
    </row>
    <row r="50" spans="1:27" ht="13.5" customHeight="1">
      <c r="A50" s="2"/>
      <c r="B50" s="9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64"/>
      <c r="N50" s="7"/>
      <c r="O50" s="7"/>
      <c r="P50" s="8"/>
      <c r="Q50" s="9" t="str">
        <f>IF(X50=0,0,IF(X50=1,N50,IF(X50=2,O50,IF(X50=3,P50," "))))</f>
        <v> </v>
      </c>
      <c r="R50" s="71"/>
      <c r="S50" s="72"/>
      <c r="T50" s="9" t="str">
        <f>IF(X50=0,0,IF(X50=1,U50,IF(X50=2,V50,IF(X50=3,W50," "))))</f>
        <v> </v>
      </c>
      <c r="U50" s="7">
        <v>1</v>
      </c>
      <c r="V50" s="7">
        <v>2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78">
        <f>SUM(Q50:Q52,Q54:Q56)</f>
        <v>0</v>
      </c>
      <c r="AA50" s="79">
        <f>SUM(T50:T52,T54:T56)</f>
        <v>0</v>
      </c>
    </row>
    <row r="51" spans="1:27" ht="13.5" customHeight="1">
      <c r="A51" s="2"/>
      <c r="B51" s="9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64"/>
      <c r="N51" s="7"/>
      <c r="O51" s="7"/>
      <c r="P51" s="8"/>
      <c r="Q51" s="9" t="str">
        <f>IF(X51=0,0,IF(X51=1,N51,IF(X51=2,O51,IF(X51=3,P51," "))))</f>
        <v> </v>
      </c>
      <c r="R51" s="71"/>
      <c r="S51" s="72"/>
      <c r="T51" s="9" t="str">
        <f>IF(X51=0,0,IF(X51=1,U51,IF(X51=2,V51,IF(X51=3,W51," "))))</f>
        <v> </v>
      </c>
      <c r="U51" s="7">
        <v>3</v>
      </c>
      <c r="V51" s="7">
        <v>4</v>
      </c>
      <c r="W51" s="8">
        <v>0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9"/>
      <c r="AA51" s="150"/>
    </row>
    <row r="52" spans="1:27" ht="13.5" customHeight="1" thickBot="1">
      <c r="A52" s="2"/>
      <c r="B52" s="9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64"/>
      <c r="N52" s="7"/>
      <c r="O52" s="7"/>
      <c r="P52" s="8"/>
      <c r="Q52" s="9" t="str">
        <f>IF(X52=0,0,IF(X52=1,N52,IF(X52=2,O52,IF(X52=3,P52," "))))</f>
        <v> </v>
      </c>
      <c r="R52" s="71"/>
      <c r="S52" s="72"/>
      <c r="T52" s="9" t="str">
        <f>IF(X52=0,0,IF(X52=1,U52,IF(X52=2,V52,IF(X52=3,W52," "))))</f>
        <v> </v>
      </c>
      <c r="U52" s="7">
        <v>5</v>
      </c>
      <c r="V52" s="7">
        <v>0</v>
      </c>
      <c r="W52" s="8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39"/>
      <c r="AA52" s="40"/>
    </row>
    <row r="53" spans="1:27" ht="13.5" customHeight="1" thickBot="1">
      <c r="A53" s="2"/>
      <c r="B53" s="9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64"/>
      <c r="N53" s="169" t="s">
        <v>1</v>
      </c>
      <c r="O53" s="170"/>
      <c r="P53" s="171"/>
      <c r="Q53" s="19"/>
      <c r="R53" s="91"/>
      <c r="S53" s="85"/>
      <c r="T53" s="19"/>
      <c r="U53" s="169" t="s">
        <v>1</v>
      </c>
      <c r="V53" s="170"/>
      <c r="W53" s="171"/>
      <c r="X53" s="37"/>
      <c r="Y53" s="38"/>
      <c r="Z53" s="158"/>
      <c r="AA53" s="159"/>
    </row>
    <row r="54" spans="1:27" ht="13.5" customHeight="1">
      <c r="A54" s="2"/>
      <c r="B54" s="93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64"/>
      <c r="N54" s="7"/>
      <c r="O54" s="7"/>
      <c r="P54" s="8"/>
      <c r="Q54" s="9" t="str">
        <f>IF(X54=0,0,IF(X54=1,N54,IF(X54=2,O54,IF(X54=3,P54," "))))</f>
        <v> </v>
      </c>
      <c r="R54" s="71"/>
      <c r="S54" s="72"/>
      <c r="T54" s="9" t="str">
        <f>IF(X54=0,0,IF(X54=1,U54,IF(X54=2,V54,IF(X54=3,W54," "))))</f>
        <v> </v>
      </c>
      <c r="U54" s="7">
        <v>1</v>
      </c>
      <c r="V54" s="7">
        <v>2</v>
      </c>
      <c r="W54" s="8">
        <v>9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39"/>
      <c r="AA54" s="40"/>
    </row>
    <row r="55" spans="1:27" ht="13.5" customHeight="1">
      <c r="A55" s="2"/>
      <c r="B55" s="9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64"/>
      <c r="N55" s="7"/>
      <c r="O55" s="7"/>
      <c r="P55" s="8"/>
      <c r="Q55" s="9" t="str">
        <f>IF(X55=0,0,IF(X55=1,N55,IF(X55=2,O55,IF(X55=3,P55," "))))</f>
        <v> </v>
      </c>
      <c r="R55" s="71"/>
      <c r="S55" s="72"/>
      <c r="T55" s="9" t="str">
        <f>IF(X55=0,0,IF(X55=1,U55,IF(X55=2,V55,IF(X55=3,W55," "))))</f>
        <v> </v>
      </c>
      <c r="U55" s="7">
        <v>3</v>
      </c>
      <c r="V55" s="7">
        <v>4</v>
      </c>
      <c r="W55" s="8">
        <v>6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1"/>
      <c r="AA55" s="52"/>
    </row>
    <row r="56" spans="1:27" ht="13.5" customHeight="1" thickBot="1">
      <c r="A56" s="2"/>
      <c r="B56" s="9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65"/>
      <c r="N56" s="14"/>
      <c r="O56" s="11"/>
      <c r="P56" s="12"/>
      <c r="Q56" s="16" t="str">
        <f>IF(X56=0,0,IF(X56=1,N56,IF(X56=2,O56,IF(X56=3,P56," "))))</f>
        <v> </v>
      </c>
      <c r="R56" s="73"/>
      <c r="S56" s="74"/>
      <c r="T56" s="16" t="str">
        <f>IF(X56=0,0,IF(X56=1,U56,IF(X56=2,V56,IF(X56=3,W56," "))))</f>
        <v> </v>
      </c>
      <c r="U56" s="11">
        <v>5</v>
      </c>
      <c r="V56" s="11">
        <v>7</v>
      </c>
      <c r="W56" s="12">
        <v>8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53"/>
      <c r="AA56" s="54"/>
    </row>
  </sheetData>
  <sheetProtection/>
  <mergeCells count="73">
    <mergeCell ref="AX2:AZ2"/>
    <mergeCell ref="BA2:BA3"/>
    <mergeCell ref="BB2:BD2"/>
    <mergeCell ref="C15:G15"/>
    <mergeCell ref="I4:J4"/>
    <mergeCell ref="N8:P8"/>
    <mergeCell ref="U8:W8"/>
    <mergeCell ref="Z13:AA13"/>
    <mergeCell ref="Z15:AA15"/>
    <mergeCell ref="N12:P12"/>
    <mergeCell ref="N4:P4"/>
    <mergeCell ref="U4:W4"/>
    <mergeCell ref="Z4:AA4"/>
    <mergeCell ref="Z6:AA6"/>
    <mergeCell ref="N26:P26"/>
    <mergeCell ref="N3:P3"/>
    <mergeCell ref="U3:W3"/>
    <mergeCell ref="U17:W17"/>
    <mergeCell ref="R13:S13"/>
    <mergeCell ref="N21:P21"/>
    <mergeCell ref="U2:W2"/>
    <mergeCell ref="C3:G3"/>
    <mergeCell ref="U26:W26"/>
    <mergeCell ref="R22:S22"/>
    <mergeCell ref="N2:P2"/>
    <mergeCell ref="C13:G13"/>
    <mergeCell ref="R4:S4"/>
    <mergeCell ref="N13:P13"/>
    <mergeCell ref="U13:W13"/>
    <mergeCell ref="N17:P17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53:P53"/>
    <mergeCell ref="U53:W53"/>
    <mergeCell ref="N44:P44"/>
    <mergeCell ref="U44:W44"/>
    <mergeCell ref="N48:P48"/>
    <mergeCell ref="U48:W48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</mergeCells>
  <conditionalFormatting sqref="N5 U5 N41 U41 N50 U50 U14 U23 U32 N14 N23 N32">
    <cfRule type="expression" priority="226" dxfId="0" stopIfTrue="1">
      <formula>$X$5=1</formula>
    </cfRule>
  </conditionalFormatting>
  <conditionalFormatting sqref="O5 V5 O41 V41 O50 V50 V14 V23 V32 O14 O23 O32">
    <cfRule type="expression" priority="225" dxfId="0" stopIfTrue="1">
      <formula>$X$5=2</formula>
    </cfRule>
  </conditionalFormatting>
  <conditionalFormatting sqref="P5 W5 P41 W41 P50 W50 W14 W23 W32 P14 P23 P32">
    <cfRule type="expression" priority="224" dxfId="0" stopIfTrue="1">
      <formula>$X$5=3</formula>
    </cfRule>
  </conditionalFormatting>
  <conditionalFormatting sqref="N6 U6 N42 U42 N51 U51 U15 U24 U33 N15 N24 N33">
    <cfRule type="expression" priority="223" dxfId="0" stopIfTrue="1">
      <formula>$X$6=1</formula>
    </cfRule>
  </conditionalFormatting>
  <conditionalFormatting sqref="O6 V6 O42 V42 O51 V51 V15 V24 V33 O15 O24 O33">
    <cfRule type="expression" priority="222" dxfId="0" stopIfTrue="1">
      <formula>$X$6=2</formula>
    </cfRule>
  </conditionalFormatting>
  <conditionalFormatting sqref="P6 W6 P42 W42 P51 W51 W15 W24 W33 P15 P24 P33">
    <cfRule type="expression" priority="221" dxfId="0" stopIfTrue="1">
      <formula>$X$6=3</formula>
    </cfRule>
  </conditionalFormatting>
  <conditionalFormatting sqref="N7 U7 N43 U43 N52 U52 U16 U25 U34 N16 N25 N34">
    <cfRule type="expression" priority="220" dxfId="0" stopIfTrue="1">
      <formula>$X$7=1</formula>
    </cfRule>
  </conditionalFormatting>
  <conditionalFormatting sqref="O7 V7 O43 V43 O52 V52 V16 V25 V34 O16 O25 O34">
    <cfRule type="expression" priority="219" dxfId="0" stopIfTrue="1">
      <formula>$X$7=2</formula>
    </cfRule>
  </conditionalFormatting>
  <conditionalFormatting sqref="P7 W7 P43 W43 P52 W52 W16 W25 W34 P16 P25 P34">
    <cfRule type="expression" priority="218" dxfId="0" stopIfTrue="1">
      <formula>$X$7=3</formula>
    </cfRule>
  </conditionalFormatting>
  <conditionalFormatting sqref="N9 U9 N45 U45 N54 U54 U18 U27 U36 N18 N27 N36">
    <cfRule type="expression" priority="217" dxfId="0" stopIfTrue="1">
      <formula>$X$9=1</formula>
    </cfRule>
  </conditionalFormatting>
  <conditionalFormatting sqref="O9 V9 O45 V45 O54 V54 V18 V27 V36 O18 O27 O36">
    <cfRule type="expression" priority="216" dxfId="0" stopIfTrue="1">
      <formula>$X$9=2</formula>
    </cfRule>
  </conditionalFormatting>
  <conditionalFormatting sqref="P9 W9 P45 W45 P54 W54 W18 W27 W36 P18 P27 P36">
    <cfRule type="expression" priority="215" dxfId="0" stopIfTrue="1">
      <formula>$X$9=3</formula>
    </cfRule>
  </conditionalFormatting>
  <conditionalFormatting sqref="N10 U10 N46 U46 N55 U55 U19 U28 U37 N19 N28 N37">
    <cfRule type="expression" priority="214" dxfId="0" stopIfTrue="1">
      <formula>$X$10=1</formula>
    </cfRule>
  </conditionalFormatting>
  <conditionalFormatting sqref="O10 V10 O46 V46 O55 V55 V19 V28 V37 O19 O28 O37">
    <cfRule type="expression" priority="213" dxfId="0" stopIfTrue="1">
      <formula>$X$10=2</formula>
    </cfRule>
  </conditionalFormatting>
  <conditionalFormatting sqref="P10 W10 P46 W46 P55 W55 W19 W28 W37 P19 P28 P37">
    <cfRule type="expression" priority="212" dxfId="0" stopIfTrue="1">
      <formula>$X$10=3</formula>
    </cfRule>
  </conditionalFormatting>
  <conditionalFormatting sqref="N11 U11 N47 U47 N56 U56 U20 U29 U38 N20 N29 N38">
    <cfRule type="expression" priority="211" dxfId="0" stopIfTrue="1">
      <formula>$X$11=1</formula>
    </cfRule>
  </conditionalFormatting>
  <conditionalFormatting sqref="O11 V11 O47 V47 O56 V56 V20 V29 V38 O20 O29 O38">
    <cfRule type="expression" priority="210" dxfId="0" stopIfTrue="1">
      <formula>$X$11=2</formula>
    </cfRule>
  </conditionalFormatting>
  <conditionalFormatting sqref="P11 W11 P47 W47 P56 W56 W20 W29 W38 P20 P29 P38">
    <cfRule type="expression" priority="209" dxfId="0" stopIfTrue="1">
      <formula>$X$11=3</formula>
    </cfRule>
  </conditionalFormatting>
  <dataValidations count="2">
    <dataValidation type="list" allowBlank="1" showInputMessage="1" sqref="N3:P3 N12:P12 N21:P21 N30:P30 N39:P39">
      <formula1>И</formula1>
    </dataValidation>
    <dataValidation type="list" allowBlank="1" showInputMessage="1" sqref="N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21:S21 R30:S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6"/>
  <sheetViews>
    <sheetView zoomScale="85" zoomScaleNormal="85" zoomScalePageLayoutView="0" workbookViewId="0" topLeftCell="A1">
      <selection activeCell="G28" sqref="G28"/>
    </sheetView>
  </sheetViews>
  <sheetFormatPr defaultColWidth="9.00390625" defaultRowHeight="13.5" customHeight="1"/>
  <cols>
    <col min="2" max="2" width="7.125" style="84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17" hidden="1" customWidth="1"/>
    <col min="30" max="30" width="7.25390625" style="117" hidden="1" customWidth="1"/>
    <col min="31" max="31" width="3.625" style="118" hidden="1" customWidth="1"/>
    <col min="32" max="32" width="3.625" style="117" hidden="1" customWidth="1"/>
    <col min="33" max="33" width="7.25390625" style="118" hidden="1" customWidth="1"/>
    <col min="35" max="48" width="9.125" style="0" customWidth="1"/>
    <col min="50" max="52" width="5.75390625" style="138" customWidth="1"/>
    <col min="53" max="53" width="41.75390625" style="138" customWidth="1"/>
    <col min="54" max="56" width="5.75390625" style="138" customWidth="1"/>
  </cols>
  <sheetData>
    <row r="1" spans="2:55" ht="13.5" customHeight="1" thickBot="1">
      <c r="B1" s="83"/>
      <c r="N1" s="1"/>
      <c r="O1" s="1"/>
      <c r="P1" s="1"/>
      <c r="Z1" s="1"/>
      <c r="AA1" s="1"/>
      <c r="AX1" s="139"/>
      <c r="AY1" s="139"/>
      <c r="AZ1" s="139"/>
      <c r="BA1" s="139"/>
      <c r="BB1" s="139"/>
      <c r="BC1" s="139"/>
    </row>
    <row r="2" spans="2:56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[center][b][color=#FF0000][u][size=150]EXE – ОЛФП (Одесса) - 0:0 (0-0)[/size][/u][/color][/b][/center]</v>
      </c>
      <c r="C2" s="147" t="s">
        <v>5</v>
      </c>
      <c r="D2" s="147"/>
      <c r="E2" s="147"/>
      <c r="F2" s="147"/>
      <c r="G2" s="148"/>
      <c r="H2" s="58"/>
      <c r="I2" s="30"/>
      <c r="J2" s="30"/>
      <c r="K2" s="30"/>
      <c r="L2" s="31"/>
      <c r="M2" s="82"/>
      <c r="N2" s="177" t="s">
        <v>89</v>
      </c>
      <c r="O2" s="178"/>
      <c r="P2" s="179"/>
      <c r="Q2" s="88"/>
      <c r="R2" s="89"/>
      <c r="S2" s="89"/>
      <c r="T2" s="90"/>
      <c r="U2" s="153" t="s">
        <v>69</v>
      </c>
      <c r="V2" s="154"/>
      <c r="W2" s="155"/>
      <c r="X2" s="30"/>
      <c r="Y2" s="30"/>
      <c r="Z2" s="33"/>
      <c r="AA2" s="34"/>
      <c r="AC2" s="98" t="str">
        <f>N3</f>
        <v>ALTEN</v>
      </c>
      <c r="AD2" s="95">
        <v>1</v>
      </c>
      <c r="AE2" s="119"/>
      <c r="AF2" s="120" t="str">
        <f>U3</f>
        <v>Merhaba</v>
      </c>
      <c r="AG2" s="95">
        <v>1</v>
      </c>
      <c r="AX2" s="183" t="str">
        <f>IF(LEN(N2)=0,"",N2)</f>
        <v>EXE</v>
      </c>
      <c r="AY2" s="184"/>
      <c r="AZ2" s="185"/>
      <c r="BA2" s="186" t="str">
        <f>IF(LEN(C2)=0,"",C2)</f>
        <v>1 тур</v>
      </c>
      <c r="BB2" s="183" t="str">
        <f>IF(LEN(U2)=0,"",U2)</f>
        <v>ОЛФП (Одесса)</v>
      </c>
      <c r="BC2" s="184"/>
      <c r="BD2" s="188"/>
    </row>
    <row r="3" spans="2:56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74" t="s">
        <v>6</v>
      </c>
      <c r="D3" s="175"/>
      <c r="E3" s="175"/>
      <c r="F3" s="175"/>
      <c r="G3" s="176"/>
      <c r="H3" s="67" t="s">
        <v>7</v>
      </c>
      <c r="I3" s="68"/>
      <c r="J3" s="68"/>
      <c r="K3" s="36"/>
      <c r="L3" s="44"/>
      <c r="M3" s="160" t="s">
        <v>10</v>
      </c>
      <c r="N3" s="177" t="s">
        <v>90</v>
      </c>
      <c r="O3" s="178"/>
      <c r="P3" s="179"/>
      <c r="Q3" s="86"/>
      <c r="R3" s="87"/>
      <c r="S3" s="87"/>
      <c r="T3" s="87"/>
      <c r="U3" s="153" t="s">
        <v>70</v>
      </c>
      <c r="V3" s="154"/>
      <c r="W3" s="155"/>
      <c r="X3" s="30"/>
      <c r="Y3" s="30"/>
      <c r="Z3" s="125" t="str">
        <f>IF(LEN(N3)=0," ",N3)</f>
        <v>ALTEN</v>
      </c>
      <c r="AA3" s="126" t="str">
        <f>IF(LEN(U3)=0," ",U3)</f>
        <v>Merhaba</v>
      </c>
      <c r="AC3" s="99" t="str">
        <f>N3</f>
        <v>ALTEN</v>
      </c>
      <c r="AD3" s="96">
        <f>Z9</f>
        <v>0</v>
      </c>
      <c r="AE3" s="119"/>
      <c r="AF3" s="101" t="str">
        <f>U3</f>
        <v>Merhaba</v>
      </c>
      <c r="AG3" s="96">
        <f>AA9</f>
        <v>0</v>
      </c>
      <c r="AX3" s="129">
        <v>1</v>
      </c>
      <c r="AY3" s="130" t="s">
        <v>15</v>
      </c>
      <c r="AZ3" s="131">
        <v>2</v>
      </c>
      <c r="BA3" s="187"/>
      <c r="BB3" s="132">
        <v>1</v>
      </c>
      <c r="BC3" s="130" t="s">
        <v>15</v>
      </c>
      <c r="BD3" s="133">
        <v>2</v>
      </c>
    </row>
    <row r="4" spans="2:56" ht="13.5" customHeight="1" thickBot="1">
      <c r="B4" s="3" t="str">
        <f>CONCATENATE(CHAR(10),"[b]линия матчей:[/b]",CHAR(10),"[b]1 тайм:[/b]")</f>
        <v>
[b]линия матчей:[/b]
[b]1 тайм:[/b]</v>
      </c>
      <c r="C4" s="105" t="s">
        <v>0</v>
      </c>
      <c r="D4" s="106"/>
      <c r="E4" s="106"/>
      <c r="F4" s="106"/>
      <c r="G4" s="107"/>
      <c r="H4" s="50" t="s">
        <v>7</v>
      </c>
      <c r="I4" s="189" t="s">
        <v>8</v>
      </c>
      <c r="J4" s="190"/>
      <c r="K4" s="43"/>
      <c r="L4" s="43"/>
      <c r="M4" s="161"/>
      <c r="N4" s="166" t="s">
        <v>0</v>
      </c>
      <c r="O4" s="166"/>
      <c r="P4" s="167"/>
      <c r="Q4" s="92" t="s">
        <v>13</v>
      </c>
      <c r="R4" s="172" t="s">
        <v>9</v>
      </c>
      <c r="S4" s="173"/>
      <c r="T4" s="92" t="s">
        <v>13</v>
      </c>
      <c r="U4" s="168" t="s">
        <v>0</v>
      </c>
      <c r="V4" s="166"/>
      <c r="W4" s="167"/>
      <c r="X4" s="35"/>
      <c r="Y4" s="36"/>
      <c r="Z4" s="156" t="s">
        <v>3</v>
      </c>
      <c r="AA4" s="157"/>
      <c r="AC4" s="99" t="str">
        <f>N3</f>
        <v>ALTEN</v>
      </c>
      <c r="AD4" s="96">
        <f>Z7</f>
        <v>0</v>
      </c>
      <c r="AE4" s="119"/>
      <c r="AF4" s="101" t="str">
        <f>U3</f>
        <v>Merhaba</v>
      </c>
      <c r="AG4" s="96">
        <f>AA7</f>
        <v>0</v>
      </c>
      <c r="AW4" s="141"/>
      <c r="AX4" s="266" t="s">
        <v>111</v>
      </c>
      <c r="AY4" s="267" t="s">
        <v>111</v>
      </c>
      <c r="AZ4" s="246" t="s">
        <v>117</v>
      </c>
      <c r="BA4" s="134" t="str">
        <f>IF(LEN(C5)=0,"",C5)</f>
        <v>1. Хетафе - Эспаньол</v>
      </c>
      <c r="BB4" s="262" t="s">
        <v>112</v>
      </c>
      <c r="BC4" s="263" t="s">
        <v>112</v>
      </c>
      <c r="BD4" s="236" t="s">
        <v>116</v>
      </c>
    </row>
    <row r="5" spans="2:56" ht="13.5" customHeight="1">
      <c r="B5" s="3" t="str">
        <f>IF(L5=0,IF(X5=0,CONCATENATE(C5," - матч перенесен"),CONCATENATE(C5," - ",I5,":",J5)),C5)</f>
        <v>1. Хетафе - Эспаньол</v>
      </c>
      <c r="C5" s="108" t="s">
        <v>34</v>
      </c>
      <c r="D5" s="109"/>
      <c r="E5" s="109"/>
      <c r="F5" s="109"/>
      <c r="G5" s="110"/>
      <c r="H5" s="50"/>
      <c r="I5" s="21"/>
      <c r="J5" s="24"/>
      <c r="K5" s="46"/>
      <c r="L5" s="20">
        <f>IF(OR(LEN(I5)=0,LEN(J5)=0),1,0)</f>
        <v>1</v>
      </c>
      <c r="M5" s="161"/>
      <c r="N5" s="7">
        <v>2</v>
      </c>
      <c r="O5" s="7">
        <v>4</v>
      </c>
      <c r="P5" s="8">
        <v>7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2</v>
      </c>
      <c r="V5" s="7">
        <v>5</v>
      </c>
      <c r="W5" s="8">
        <v>8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27">
        <f>SUM(R5:R7,R9:R11)</f>
        <v>0</v>
      </c>
      <c r="AA5" s="128">
        <f>SUM(S5:S7,S9:S11)</f>
        <v>0</v>
      </c>
      <c r="AC5" s="99" t="str">
        <f>N3</f>
        <v>ALTEN</v>
      </c>
      <c r="AD5" s="96">
        <f>AA7</f>
        <v>0</v>
      </c>
      <c r="AE5" s="119"/>
      <c r="AF5" s="102" t="str">
        <f>U3</f>
        <v>Merhaba</v>
      </c>
      <c r="AG5" s="96">
        <f>Z7</f>
        <v>0</v>
      </c>
      <c r="AW5" s="141"/>
      <c r="AX5" s="268" t="s">
        <v>110</v>
      </c>
      <c r="AY5" s="239" t="s">
        <v>112</v>
      </c>
      <c r="AZ5" s="258" t="s">
        <v>113</v>
      </c>
      <c r="BA5" s="135" t="str">
        <f>IF(LEN(C6)=0,"",C6)</f>
        <v>2. Ницца - Тулуза</v>
      </c>
      <c r="BB5" s="264" t="s">
        <v>109</v>
      </c>
      <c r="BC5" s="254" t="s">
        <v>111</v>
      </c>
      <c r="BD5" s="270" t="s">
        <v>114</v>
      </c>
    </row>
    <row r="6" spans="2:56" ht="13.5" customHeight="1" thickBot="1">
      <c r="B6" s="3" t="str">
        <f>IF(L6=0,IF(X6=0,CONCATENATE(C6," - матч перенесен"),CONCATENATE(C6," - ",I6,":",J6)),C6)</f>
        <v>2. Ницца - Тулуза</v>
      </c>
      <c r="C6" s="108" t="s">
        <v>35</v>
      </c>
      <c r="D6" s="109"/>
      <c r="E6" s="109"/>
      <c r="F6" s="109"/>
      <c r="G6" s="110"/>
      <c r="H6" s="50"/>
      <c r="I6" s="21"/>
      <c r="J6" s="24"/>
      <c r="K6" s="47"/>
      <c r="L6" s="5">
        <f>IF(OR(LEN(I6)=0,LEN(J6)=0),1,0)</f>
        <v>1</v>
      </c>
      <c r="M6" s="161"/>
      <c r="N6" s="7">
        <v>9</v>
      </c>
      <c r="O6" s="7">
        <v>3</v>
      </c>
      <c r="P6" s="8">
        <v>5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3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6" t="s">
        <v>4</v>
      </c>
      <c r="AA6" s="157"/>
      <c r="AC6" s="99" t="str">
        <f>N3</f>
        <v>ALTEN</v>
      </c>
      <c r="AD6" s="96">
        <f>COUNTIF(Q5:Q11,9)</f>
        <v>0</v>
      </c>
      <c r="AE6" s="119"/>
      <c r="AF6" s="101" t="str">
        <f>U3</f>
        <v>Merhaba</v>
      </c>
      <c r="AG6" s="96">
        <f>COUNTIF(T5:T11,9)</f>
        <v>0</v>
      </c>
      <c r="AW6" s="141"/>
      <c r="AX6" s="216" t="s">
        <v>115</v>
      </c>
      <c r="AY6" s="252" t="s">
        <v>111</v>
      </c>
      <c r="AZ6" s="259" t="s">
        <v>113</v>
      </c>
      <c r="BA6" s="136" t="str">
        <f>IF(LEN(C7)=0,"",C7)</f>
        <v>3. Хоффенхайм - Вольфсбург</v>
      </c>
      <c r="BB6" s="220" t="s">
        <v>115</v>
      </c>
      <c r="BC6" s="245" t="s">
        <v>112</v>
      </c>
      <c r="BD6" s="271" t="s">
        <v>114</v>
      </c>
    </row>
    <row r="7" spans="2:56" ht="13.5" customHeight="1" thickBot="1">
      <c r="B7" s="3" t="str">
        <f>IF(L7=0,IF(X7=0,CONCATENATE(C7," - матч перенесен"),CONCATENATE(C7," - ",I7,":",J7)),C7)</f>
        <v>3. Хоффенхайм - Вольфсбург</v>
      </c>
      <c r="C7" s="108" t="s">
        <v>36</v>
      </c>
      <c r="D7" s="109"/>
      <c r="E7" s="109"/>
      <c r="F7" s="109"/>
      <c r="G7" s="110"/>
      <c r="H7" s="50"/>
      <c r="I7" s="22"/>
      <c r="J7" s="23"/>
      <c r="K7" s="48"/>
      <c r="L7" s="17">
        <f>IF(OR(LEN(I7)=0,LEN(J7)=0),1,0)</f>
        <v>1</v>
      </c>
      <c r="M7" s="161"/>
      <c r="N7" s="7">
        <v>6</v>
      </c>
      <c r="O7" s="7">
        <v>1</v>
      </c>
      <c r="P7" s="8">
        <v>8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7</v>
      </c>
      <c r="W7" s="8">
        <v>6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27">
        <f>IF(Z5-AA5&gt;0,Z5-AA5,0)</f>
        <v>0</v>
      </c>
      <c r="AA7" s="128">
        <f>IF(Z5-AA5&lt;0,AA5-Z5,0)</f>
        <v>0</v>
      </c>
      <c r="AC7" s="99" t="str">
        <f>N12</f>
        <v>JiaMPaS</v>
      </c>
      <c r="AD7" s="96">
        <v>1</v>
      </c>
      <c r="AE7" s="119"/>
      <c r="AF7" s="121" t="str">
        <f>U12</f>
        <v>Sana21</v>
      </c>
      <c r="AG7" s="96">
        <v>1</v>
      </c>
      <c r="AW7" s="141"/>
      <c r="AX7" s="240" t="s">
        <v>109</v>
      </c>
      <c r="AY7" s="269" t="s">
        <v>117</v>
      </c>
      <c r="AZ7" s="249" t="s">
        <v>110</v>
      </c>
      <c r="BA7" s="134" t="str">
        <f>IF(LEN(C9)=0,"",C9)</f>
        <v>4. Атлетико - Реал Мадрид</v>
      </c>
      <c r="BB7" s="255" t="s">
        <v>110</v>
      </c>
      <c r="BC7" s="265" t="s">
        <v>116</v>
      </c>
      <c r="BD7" s="234" t="s">
        <v>109</v>
      </c>
    </row>
    <row r="8" spans="2:56" ht="13.5" customHeight="1" thickBot="1">
      <c r="B8" s="3" t="s">
        <v>12</v>
      </c>
      <c r="C8" s="111" t="s">
        <v>1</v>
      </c>
      <c r="D8" s="112"/>
      <c r="E8" s="112"/>
      <c r="F8" s="112"/>
      <c r="G8" s="113"/>
      <c r="H8" s="50" t="s">
        <v>7</v>
      </c>
      <c r="I8" s="25"/>
      <c r="J8" s="26"/>
      <c r="K8" s="49"/>
      <c r="L8" s="6">
        <f>SUM(L5:L7,L9:L11)</f>
        <v>6</v>
      </c>
      <c r="M8" s="161"/>
      <c r="N8" s="170" t="s">
        <v>1</v>
      </c>
      <c r="O8" s="170"/>
      <c r="P8" s="171"/>
      <c r="Q8" s="19"/>
      <c r="R8" s="91"/>
      <c r="S8" s="85"/>
      <c r="T8" s="19"/>
      <c r="U8" s="169" t="s">
        <v>1</v>
      </c>
      <c r="V8" s="170"/>
      <c r="W8" s="171"/>
      <c r="X8" s="37"/>
      <c r="Y8" s="38"/>
      <c r="Z8" s="151" t="s">
        <v>14</v>
      </c>
      <c r="AA8" s="152"/>
      <c r="AC8" s="99" t="str">
        <f>N12</f>
        <v>JiaMPaS</v>
      </c>
      <c r="AD8" s="96">
        <f>Z18</f>
        <v>0</v>
      </c>
      <c r="AE8" s="119"/>
      <c r="AF8" s="101" t="str">
        <f>U12</f>
        <v>Sana21</v>
      </c>
      <c r="AG8" s="96">
        <f>AA18</f>
        <v>0</v>
      </c>
      <c r="AW8" s="141"/>
      <c r="AX8" s="223" t="s">
        <v>115</v>
      </c>
      <c r="AY8" s="224" t="s">
        <v>115</v>
      </c>
      <c r="AZ8" s="250" t="s">
        <v>117</v>
      </c>
      <c r="BA8" s="135" t="str">
        <f>IF(LEN(C10)=0,"",C10)</f>
        <v>5. Фейенорд - Аякс</v>
      </c>
      <c r="BB8" s="213" t="s">
        <v>115</v>
      </c>
      <c r="BC8" s="214" t="s">
        <v>115</v>
      </c>
      <c r="BD8" s="234" t="s">
        <v>116</v>
      </c>
    </row>
    <row r="9" spans="2:56" ht="13.5" customHeight="1" thickBot="1">
      <c r="B9" s="3" t="str">
        <f>IF(L9=0,IF(X9=0,CONCATENATE(C9," - матч перенесен"),CONCATENATE(C9," - ",I9,":",J9)),C9)</f>
        <v>4. Атлетико - Реал Мадрид</v>
      </c>
      <c r="C9" s="108" t="s">
        <v>37</v>
      </c>
      <c r="D9" s="109"/>
      <c r="E9" s="109"/>
      <c r="F9" s="109"/>
      <c r="G9" s="110"/>
      <c r="H9" s="50"/>
      <c r="I9" s="21"/>
      <c r="J9" s="24"/>
      <c r="K9" s="47"/>
      <c r="L9" s="20">
        <f>IF(OR(LEN(I9)=0,LEN(J9)=0),1,0)</f>
        <v>1</v>
      </c>
      <c r="M9" s="161"/>
      <c r="N9" s="7">
        <v>1</v>
      </c>
      <c r="O9" s="7">
        <v>2</v>
      </c>
      <c r="P9" s="8">
        <v>9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4</v>
      </c>
      <c r="W9" s="8">
        <v>9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27">
        <f>SUM(Q5:Q7,Q9:Q11)</f>
        <v>0</v>
      </c>
      <c r="AA9" s="128">
        <f>SUM(T5:T7,T9:T11)</f>
        <v>0</v>
      </c>
      <c r="AC9" s="99" t="str">
        <f>N12</f>
        <v>JiaMPaS</v>
      </c>
      <c r="AD9" s="96">
        <f>Z16</f>
        <v>0</v>
      </c>
      <c r="AE9" s="119"/>
      <c r="AF9" s="101" t="str">
        <f>U12</f>
        <v>Sana21</v>
      </c>
      <c r="AG9" s="96">
        <f>AA16</f>
        <v>0</v>
      </c>
      <c r="AW9" s="141"/>
      <c r="AX9" s="225" t="s">
        <v>115</v>
      </c>
      <c r="AY9" s="260" t="s">
        <v>116</v>
      </c>
      <c r="AZ9" s="261" t="s">
        <v>112</v>
      </c>
      <c r="BA9" s="137" t="str">
        <f>IF(LEN(C11)=0,"",C11)</f>
        <v>6. Вердер - Гамбург</v>
      </c>
      <c r="BB9" s="228" t="s">
        <v>115</v>
      </c>
      <c r="BC9" s="272" t="s">
        <v>117</v>
      </c>
      <c r="BD9" s="273" t="s">
        <v>111</v>
      </c>
    </row>
    <row r="10" spans="2:53" ht="13.5" customHeight="1" thickTop="1">
      <c r="B10" s="3" t="str">
        <f>IF(L10=0,IF(X10=0,CONCATENATE(C10," - матч перенесен"),CONCATENATE(C10," - ",I10,":",J10)),C10)</f>
        <v>5. Фейенорд - Аякс</v>
      </c>
      <c r="C10" s="108" t="s">
        <v>38</v>
      </c>
      <c r="D10" s="109"/>
      <c r="E10" s="109"/>
      <c r="F10" s="109"/>
      <c r="G10" s="110"/>
      <c r="H10" s="50"/>
      <c r="I10" s="21"/>
      <c r="J10" s="24"/>
      <c r="K10" s="47"/>
      <c r="L10" s="5">
        <f>IF(OR(LEN(I10)=0,LEN(J10)=0),1,0)</f>
        <v>1</v>
      </c>
      <c r="M10" s="161"/>
      <c r="N10" s="7">
        <v>6</v>
      </c>
      <c r="O10" s="7">
        <v>8</v>
      </c>
      <c r="P10" s="8">
        <v>3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6</v>
      </c>
      <c r="W10" s="8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23"/>
      <c r="AA10" s="124"/>
      <c r="AC10" s="99" t="str">
        <f>N12</f>
        <v>JiaMPaS</v>
      </c>
      <c r="AD10" s="96">
        <f>AA16</f>
        <v>0</v>
      </c>
      <c r="AE10" s="119"/>
      <c r="AF10" s="102" t="str">
        <f>U12</f>
        <v>Sana21</v>
      </c>
      <c r="AG10" s="96">
        <f>Z16</f>
        <v>0</v>
      </c>
      <c r="BA10" s="140"/>
    </row>
    <row r="11" spans="2:53" ht="13.5" customHeight="1" thickBot="1">
      <c r="B11" s="3" t="str">
        <f>IF(L11=0,IF(X11=0,CONCATENATE(C11," - матч перенесен"),CONCATENATE(C11," - ",I11,":",J11)),C11)</f>
        <v>6. Вердер - Гамбург</v>
      </c>
      <c r="C11" s="114" t="s">
        <v>39</v>
      </c>
      <c r="D11" s="115"/>
      <c r="E11" s="115"/>
      <c r="F11" s="115"/>
      <c r="G11" s="116"/>
      <c r="H11" s="50"/>
      <c r="I11" s="22"/>
      <c r="J11" s="23"/>
      <c r="K11" s="46"/>
      <c r="L11" s="17">
        <f>IF(OR(LEN(I11)=0,LEN(J11)=0),1,0)</f>
        <v>1</v>
      </c>
      <c r="M11" s="161"/>
      <c r="N11" s="7">
        <v>7</v>
      </c>
      <c r="O11" s="7">
        <v>4</v>
      </c>
      <c r="P11" s="8">
        <v>5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1"/>
      <c r="AA11" s="42"/>
      <c r="AC11" s="99" t="str">
        <f>N12</f>
        <v>JiaMPaS</v>
      </c>
      <c r="AD11" s="96">
        <f>COUNTIF(Q14:Q20,9)</f>
        <v>0</v>
      </c>
      <c r="AE11" s="119"/>
      <c r="AF11" s="101" t="str">
        <f>U12</f>
        <v>Sana21</v>
      </c>
      <c r="AG11" s="96">
        <f>COUNTIF(T14:T20,9)</f>
        <v>0</v>
      </c>
      <c r="BA11" s="140"/>
    </row>
    <row r="12" spans="2:33" ht="13.5" customHeight="1" thickBot="1">
      <c r="B12" s="103" t="str">
        <f>CONCATENATE(CHAR(10),"[b]Линия 1. [color=#FF0000][u]",Z3," ",CHAR(150)," ",AA3,"[/u] - ",Z5,":",AA5," [/color] (разница ",Z7,":",AA7,") (",Z9,"-",AA9,")[/b]")</f>
        <v>
[b]Линия 1. [color=#FF0000][u]ALTEN – Merhaba[/u] - 0:0 [/color] (разница 0:0) (0-0)[/b]</v>
      </c>
      <c r="C12" s="143" t="str">
        <f>IF(LEN(N2)=0," ",N2)</f>
        <v>EXE</v>
      </c>
      <c r="D12" s="144"/>
      <c r="E12" s="144"/>
      <c r="F12" s="144"/>
      <c r="G12" s="75" t="str">
        <f>IF(LEN(U2)=0," ",U2)</f>
        <v>ОЛФП (Одесса)</v>
      </c>
      <c r="H12" s="59"/>
      <c r="I12" s="36"/>
      <c r="J12" s="36"/>
      <c r="K12" s="36"/>
      <c r="L12" s="60"/>
      <c r="M12" s="161"/>
      <c r="N12" s="153" t="s">
        <v>91</v>
      </c>
      <c r="O12" s="154"/>
      <c r="P12" s="155"/>
      <c r="Q12" s="32"/>
      <c r="R12" s="32"/>
      <c r="S12" s="32"/>
      <c r="T12" s="32"/>
      <c r="U12" s="153" t="s">
        <v>71</v>
      </c>
      <c r="V12" s="154"/>
      <c r="W12" s="155"/>
      <c r="X12" s="56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6"/>
      <c r="Z12" s="125" t="str">
        <f>IF(LEN(N12)=0," ",N12)</f>
        <v>JiaMPaS</v>
      </c>
      <c r="AA12" s="126" t="str">
        <f>IF(LEN(U12)=0," ",U12)</f>
        <v>Sana21</v>
      </c>
      <c r="AC12" s="99" t="str">
        <f>N21</f>
        <v>Kashtan</v>
      </c>
      <c r="AD12" s="96">
        <v>1</v>
      </c>
      <c r="AE12" s="119"/>
      <c r="AF12" s="121" t="str">
        <f>U21</f>
        <v>Mishgan</v>
      </c>
      <c r="AG12" s="96">
        <v>1</v>
      </c>
    </row>
    <row r="13" spans="2:33" ht="13.5" customHeight="1" thickBot="1">
      <c r="B13" s="103" t="str">
        <f>CONCATENATE("[b]Прогнозы: ",CHAR(10),"1 тайм:[/b]",CHAR(10),"1. ",N5,"-",O5,"-",P5," || ",U5,"-",V5,"-",W5)</f>
        <v>[b]Прогнозы: 
1 тайм:[/b]
1. 2-4-7 || 2-5-8</v>
      </c>
      <c r="C13" s="180" t="s">
        <v>2</v>
      </c>
      <c r="D13" s="181"/>
      <c r="E13" s="181"/>
      <c r="F13" s="181"/>
      <c r="G13" s="182"/>
      <c r="H13" s="62"/>
      <c r="I13" s="51"/>
      <c r="J13" s="51"/>
      <c r="K13" s="51"/>
      <c r="L13" s="45"/>
      <c r="M13" s="161"/>
      <c r="N13" s="166" t="s">
        <v>0</v>
      </c>
      <c r="O13" s="166"/>
      <c r="P13" s="167"/>
      <c r="Q13" s="92" t="s">
        <v>13</v>
      </c>
      <c r="R13" s="172" t="s">
        <v>9</v>
      </c>
      <c r="S13" s="173"/>
      <c r="T13" s="92" t="s">
        <v>13</v>
      </c>
      <c r="U13" s="168" t="s">
        <v>0</v>
      </c>
      <c r="V13" s="166"/>
      <c r="W13" s="167"/>
      <c r="X13" s="57"/>
      <c r="Y13" s="51"/>
      <c r="Z13" s="156" t="s">
        <v>3</v>
      </c>
      <c r="AA13" s="157"/>
      <c r="AC13" s="99" t="str">
        <f>N21</f>
        <v>Kashtan</v>
      </c>
      <c r="AD13" s="96">
        <f>Z27</f>
        <v>0</v>
      </c>
      <c r="AE13" s="119"/>
      <c r="AF13" s="101" t="str">
        <f>U21</f>
        <v>Mishgan</v>
      </c>
      <c r="AG13" s="96">
        <f>AA27</f>
        <v>0</v>
      </c>
    </row>
    <row r="14" spans="2:33" ht="13.5" customHeight="1" thickBot="1">
      <c r="B14" s="103" t="str">
        <f>CONCATENATE("2. ",N6,"-",O6,"-",P6," || ",U6,"-",V6,"-",W6,CHAR(10),"3. ",N7,"-",O7,"-",P7," || ",U7,"-",V7,"-",W7)</f>
        <v>2. 9-3-5 || 9-3-1
3. 6-1-8 || 4-7-6</v>
      </c>
      <c r="C14" s="145">
        <f>SUM(Z7,Z16,Z25,Z34)</f>
        <v>0</v>
      </c>
      <c r="D14" s="146"/>
      <c r="E14" s="146"/>
      <c r="F14" s="146"/>
      <c r="G14" s="75">
        <f>SUM(AA7,AA16,AA25,AA34)</f>
        <v>0</v>
      </c>
      <c r="H14" s="62"/>
      <c r="I14" s="51"/>
      <c r="J14" s="51"/>
      <c r="K14" s="51"/>
      <c r="L14" s="45"/>
      <c r="M14" s="161"/>
      <c r="N14" s="7">
        <v>4</v>
      </c>
      <c r="O14" s="7">
        <v>6</v>
      </c>
      <c r="P14" s="8">
        <v>3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5</v>
      </c>
      <c r="W14" s="8">
        <v>8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27">
        <f>SUM(R14:R16,R18:R20)</f>
        <v>0</v>
      </c>
      <c r="AA14" s="128">
        <f>SUM(S14:S16,S18:S20)</f>
        <v>0</v>
      </c>
      <c r="AC14" s="99" t="str">
        <f>N21</f>
        <v>Kashtan</v>
      </c>
      <c r="AD14" s="96">
        <f>Z25</f>
        <v>0</v>
      </c>
      <c r="AE14" s="119"/>
      <c r="AF14" s="101" t="str">
        <f>U21</f>
        <v>Mishgan</v>
      </c>
      <c r="AG14" s="96">
        <f>AA25</f>
        <v>0</v>
      </c>
    </row>
    <row r="15" spans="2:33" ht="13.5" customHeight="1">
      <c r="B15" s="103" t="str">
        <f>CONCATENATE("[b]2 тайм:[/b]",CHAR(10),"4. ",N9,"-",O9,"-",P9," || ",U9,"-",V9,"-",W9,CHAR(10),"5. ",N10,"-",O10,"-",P10," || ",U10,"-",V10,"-",W10)</f>
        <v>[b]2 тайм:[/b]
4. 1-2-9 || 1-4-9
5. 6-8-3 || 3-6-7</v>
      </c>
      <c r="C15" s="180" t="s">
        <v>14</v>
      </c>
      <c r="D15" s="181"/>
      <c r="E15" s="181"/>
      <c r="F15" s="181"/>
      <c r="G15" s="182"/>
      <c r="H15" s="63"/>
      <c r="I15" s="61"/>
      <c r="J15" s="61"/>
      <c r="K15" s="61"/>
      <c r="L15" s="64"/>
      <c r="M15" s="161"/>
      <c r="N15" s="7">
        <v>1</v>
      </c>
      <c r="O15" s="7">
        <v>2</v>
      </c>
      <c r="P15" s="8">
        <v>5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4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6" t="s">
        <v>4</v>
      </c>
      <c r="AA15" s="157"/>
      <c r="AC15" s="99" t="str">
        <f>N21</f>
        <v>Kashtan</v>
      </c>
      <c r="AD15" s="96">
        <f>AA25</f>
        <v>0</v>
      </c>
      <c r="AE15" s="119"/>
      <c r="AF15" s="102" t="str">
        <f>U21</f>
        <v>Mishgan</v>
      </c>
      <c r="AG15" s="96">
        <f>Z25</f>
        <v>0</v>
      </c>
    </row>
    <row r="16" spans="1:33" ht="13.5" customHeight="1" thickBot="1">
      <c r="A16" s="13"/>
      <c r="B16" s="103" t="str">
        <f>CONCATENATE("6. ",N11,"-",O11,"-",P11," || ",U11,"-",V11,"-",W11)</f>
        <v>6. 7-4-5 || 8-5-2</v>
      </c>
      <c r="C16" s="145">
        <f>SUM(Z9,Z18,Z27,Z36)</f>
        <v>0</v>
      </c>
      <c r="D16" s="146"/>
      <c r="E16" s="146"/>
      <c r="F16" s="146"/>
      <c r="G16" s="75">
        <f>SUM(AA9,AA18,AA27,AA36)</f>
        <v>0</v>
      </c>
      <c r="H16" s="66"/>
      <c r="I16" s="65"/>
      <c r="J16" s="65"/>
      <c r="K16" s="65"/>
      <c r="L16" s="65"/>
      <c r="M16" s="161"/>
      <c r="N16" s="7">
        <v>9</v>
      </c>
      <c r="O16" s="7">
        <v>7</v>
      </c>
      <c r="P16" s="8">
        <v>8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6</v>
      </c>
      <c r="V16" s="7">
        <v>7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27">
        <f>IF(Z14-AA14&gt;0,Z14-AA14,0)</f>
        <v>0</v>
      </c>
      <c r="AA16" s="128">
        <f>IF(Z14-AA14&lt;0,AA14-Z14,0)</f>
        <v>0</v>
      </c>
      <c r="AC16" s="99" t="str">
        <f>N21</f>
        <v>Kashtan</v>
      </c>
      <c r="AD16" s="96">
        <f>COUNTIF(Q23:Q29,9)</f>
        <v>0</v>
      </c>
      <c r="AE16" s="119"/>
      <c r="AF16" s="101" t="str">
        <f>U21</f>
        <v>Mishgan</v>
      </c>
      <c r="AG16" s="96">
        <f>COUNTIF(T23:T29,9)</f>
        <v>0</v>
      </c>
    </row>
    <row r="17" spans="1:33" ht="13.5" customHeight="1" thickBot="1">
      <c r="A17" s="13"/>
      <c r="B17" s="103" t="str">
        <f>CONCATENATE(CHAR(10),"[b]Линия 2. [color=#FF0000][u]",Z12," ",CHAR(150)," ",AA12,"[/u] - ",Z14,":",AA14," [/color] (разница ",Z16,":",AA16,") (",Z18,"-",AA18,")[/b]")</f>
        <v>
[b]Линия 2. [color=#FF0000][u]JiaMPaS – Sana21[/u] - 0:0 [/color] (разница 0:0) (0-0)[/b]</v>
      </c>
      <c r="C17" s="65" t="s">
        <v>7</v>
      </c>
      <c r="D17" s="65"/>
      <c r="E17" s="65"/>
      <c r="F17" s="65"/>
      <c r="G17" s="65"/>
      <c r="H17" s="66"/>
      <c r="I17" s="65"/>
      <c r="J17" s="65"/>
      <c r="K17" s="65"/>
      <c r="L17" s="65"/>
      <c r="M17" s="161"/>
      <c r="N17" s="170" t="s">
        <v>1</v>
      </c>
      <c r="O17" s="170"/>
      <c r="P17" s="171"/>
      <c r="Q17" s="19"/>
      <c r="R17" s="91"/>
      <c r="S17" s="85"/>
      <c r="T17" s="19"/>
      <c r="U17" s="169" t="s">
        <v>1</v>
      </c>
      <c r="V17" s="170"/>
      <c r="W17" s="171"/>
      <c r="X17" s="27"/>
      <c r="Y17" s="15"/>
      <c r="Z17" s="151" t="s">
        <v>14</v>
      </c>
      <c r="AA17" s="152"/>
      <c r="AC17" s="99" t="str">
        <f>N30</f>
        <v>M9cHuk</v>
      </c>
      <c r="AD17" s="96">
        <v>1</v>
      </c>
      <c r="AE17" s="119"/>
      <c r="AF17" s="121" t="str">
        <f>U30</f>
        <v>Мачо</v>
      </c>
      <c r="AG17" s="96">
        <v>1</v>
      </c>
    </row>
    <row r="18" spans="1:33" ht="13.5" customHeight="1">
      <c r="A18" s="13"/>
      <c r="B18" s="103" t="str">
        <f>CONCATENATE("[b]Прогнозы: ",CHAR(10),"1 тайм:[/b]",CHAR(10),"1. ",N14,"-",O14,"-",P14," || ",U14,"-",V14,"-",W14)</f>
        <v>[b]Прогнозы: 
1 тайм:[/b]
1. 4-6-3 || 2-5-8</v>
      </c>
      <c r="C18" s="51" t="s">
        <v>7</v>
      </c>
      <c r="D18" s="51"/>
      <c r="E18" s="51"/>
      <c r="F18" s="51"/>
      <c r="G18" s="51"/>
      <c r="H18" s="51"/>
      <c r="I18" s="51"/>
      <c r="J18" s="51"/>
      <c r="K18" s="51"/>
      <c r="L18" s="51"/>
      <c r="M18" s="161"/>
      <c r="N18" s="7">
        <v>3</v>
      </c>
      <c r="O18" s="7">
        <v>5</v>
      </c>
      <c r="P18" s="8">
        <v>7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2</v>
      </c>
      <c r="W18" s="8">
        <v>9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27">
        <f>SUM(Q14:Q16,Q18:Q20)</f>
        <v>0</v>
      </c>
      <c r="AA18" s="128">
        <f>SUM(T14:T16,T18:T20)</f>
        <v>0</v>
      </c>
      <c r="AC18" s="99" t="str">
        <f>N30</f>
        <v>M9cHuk</v>
      </c>
      <c r="AD18" s="96">
        <f>Z36</f>
        <v>0</v>
      </c>
      <c r="AE18" s="119"/>
      <c r="AF18" s="101" t="str">
        <f>U30</f>
        <v>Мачо</v>
      </c>
      <c r="AG18" s="96">
        <f>AA36</f>
        <v>0</v>
      </c>
    </row>
    <row r="19" spans="1:33" ht="13.5" customHeight="1">
      <c r="A19" s="13"/>
      <c r="B19" s="103" t="str">
        <f>CONCATENATE("2. ",N15,"-",O15,"-",P15," || ",U15,"-",V15,"-",W15,CHAR(10),"3. ",N16,"-",O16,"-",P16," || ",U16,"-",V16,"-",W16)</f>
        <v>2. 1-2-5 || 9-4-1
3. 9-7-8 || 6-7-3</v>
      </c>
      <c r="C19" s="51" t="s">
        <v>7</v>
      </c>
      <c r="D19" s="51"/>
      <c r="E19" s="51"/>
      <c r="F19" s="51"/>
      <c r="G19" s="51"/>
      <c r="H19" s="51"/>
      <c r="I19" s="51"/>
      <c r="J19" s="51"/>
      <c r="K19" s="51"/>
      <c r="L19" s="51"/>
      <c r="M19" s="161"/>
      <c r="N19" s="7">
        <v>1</v>
      </c>
      <c r="O19" s="7">
        <v>2</v>
      </c>
      <c r="P19" s="8">
        <v>4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4</v>
      </c>
      <c r="V19" s="7">
        <v>5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1"/>
      <c r="AA19" s="52"/>
      <c r="AC19" s="99" t="str">
        <f>N30</f>
        <v>M9cHuk</v>
      </c>
      <c r="AD19" s="96">
        <f>Z34</f>
        <v>0</v>
      </c>
      <c r="AE19" s="119"/>
      <c r="AF19" s="101" t="str">
        <f>U30</f>
        <v>Мачо</v>
      </c>
      <c r="AG19" s="96">
        <f>AA34</f>
        <v>0</v>
      </c>
    </row>
    <row r="20" spans="1:33" ht="13.5" customHeight="1" thickBot="1">
      <c r="A20" s="13"/>
      <c r="B20" s="103" t="str">
        <f>CONCATENATE("[b]2 тайм:[/b]",CHAR(10),"4. ",N18,"-",O18,"-",P18," || ",U18,"-",V18,"-",W18,CHAR(10),"5. ",N19,"-",O19,"-",P19," || ",U19,"-",V19,"-",W19)</f>
        <v>[b]2 тайм:[/b]
4. 3-5-7 || 1-2-9
5. 1-2-4 || 4-5-8</v>
      </c>
      <c r="C20" s="51" t="s">
        <v>7</v>
      </c>
      <c r="D20" s="51"/>
      <c r="E20" s="51"/>
      <c r="F20" s="51"/>
      <c r="G20" s="51"/>
      <c r="H20" s="51"/>
      <c r="I20" s="51"/>
      <c r="J20" s="51"/>
      <c r="K20" s="51"/>
      <c r="L20" s="51"/>
      <c r="M20" s="161"/>
      <c r="N20" s="142">
        <v>9</v>
      </c>
      <c r="O20" s="7">
        <v>8</v>
      </c>
      <c r="P20" s="8">
        <v>6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3</v>
      </c>
      <c r="V20" s="7">
        <v>6</v>
      </c>
      <c r="W20" s="8">
        <v>7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53"/>
      <c r="AA20" s="54"/>
      <c r="AC20" s="99" t="str">
        <f>N30</f>
        <v>M9cHuk</v>
      </c>
      <c r="AD20" s="96">
        <f>AA34</f>
        <v>0</v>
      </c>
      <c r="AE20" s="119"/>
      <c r="AF20" s="102" t="str">
        <f>U30</f>
        <v>Мачо</v>
      </c>
      <c r="AG20" s="96">
        <f>Z34</f>
        <v>0</v>
      </c>
    </row>
    <row r="21" spans="1:33" ht="13.5" customHeight="1" thickBot="1">
      <c r="A21" s="13"/>
      <c r="B21" s="103" t="str">
        <f>CONCATENATE("6. ",N20,"-",O20,"-",P20," || ",U20,"-",V20,"-",W20)</f>
        <v>6. 9-8-6 || 3-6-7</v>
      </c>
      <c r="C21" s="51" t="s">
        <v>7</v>
      </c>
      <c r="D21" s="51"/>
      <c r="E21" s="51"/>
      <c r="F21" s="51"/>
      <c r="G21" s="51"/>
      <c r="H21" s="51"/>
      <c r="I21" s="51"/>
      <c r="J21" s="51"/>
      <c r="K21" s="51"/>
      <c r="L21" s="51"/>
      <c r="M21" s="161"/>
      <c r="N21" s="153" t="s">
        <v>92</v>
      </c>
      <c r="O21" s="154"/>
      <c r="P21" s="155"/>
      <c r="Q21" s="32"/>
      <c r="R21" s="32"/>
      <c r="S21" s="32"/>
      <c r="T21" s="32"/>
      <c r="U21" s="153" t="s">
        <v>72</v>
      </c>
      <c r="V21" s="154"/>
      <c r="W21" s="155"/>
      <c r="X21" s="51"/>
      <c r="Y21" s="51"/>
      <c r="Z21" s="125" t="str">
        <f>IF(LEN(N21)=0," ",N21)</f>
        <v>Kashtan</v>
      </c>
      <c r="AA21" s="126" t="str">
        <f>IF(LEN(U21)=0," ",U21)</f>
        <v>Mishgan</v>
      </c>
      <c r="AC21" s="99" t="str">
        <f>N30</f>
        <v>M9cHuk</v>
      </c>
      <c r="AD21" s="96">
        <f>COUNTIF(Q32:Q38,9)</f>
        <v>0</v>
      </c>
      <c r="AE21" s="119"/>
      <c r="AF21" s="101" t="str">
        <f>U30</f>
        <v>Мачо</v>
      </c>
      <c r="AG21" s="96">
        <f>COUNTIF(T32:T38,9)</f>
        <v>0</v>
      </c>
    </row>
    <row r="22" spans="1:33" ht="13.5" customHeight="1" thickBot="1">
      <c r="A22" s="13"/>
      <c r="B22" s="103" t="str">
        <f>CONCATENATE(CHAR(10),"[b]Линия 3. [color=#FF0000][u]",Z21," ",CHAR(150)," ",AA21,"[/u] - ",Z23,":",AA23," [/color] (разница ",Z25,":",AA25,") (",Z27,"-",AA27,")[/b]")</f>
        <v>
[b]Линия 3. [color=#FF0000][u]Kashtan – Mishgan[/u] - 0:0 [/color] (разница 0:0) (0-0)[/b]</v>
      </c>
      <c r="C22" s="51" t="s">
        <v>7</v>
      </c>
      <c r="D22" s="51"/>
      <c r="E22" s="51"/>
      <c r="F22" s="51"/>
      <c r="G22" s="51"/>
      <c r="H22" s="51"/>
      <c r="I22" s="51"/>
      <c r="J22" s="51"/>
      <c r="K22" s="51"/>
      <c r="L22" s="51"/>
      <c r="M22" s="161"/>
      <c r="N22" s="166" t="s">
        <v>0</v>
      </c>
      <c r="O22" s="166"/>
      <c r="P22" s="167"/>
      <c r="Q22" s="92" t="s">
        <v>13</v>
      </c>
      <c r="R22" s="172" t="s">
        <v>9</v>
      </c>
      <c r="S22" s="173"/>
      <c r="T22" s="92" t="s">
        <v>13</v>
      </c>
      <c r="U22" s="168" t="s">
        <v>0</v>
      </c>
      <c r="V22" s="166"/>
      <c r="W22" s="167"/>
      <c r="X22" s="51"/>
      <c r="Y22" s="51"/>
      <c r="Z22" s="156" t="s">
        <v>3</v>
      </c>
      <c r="AA22" s="157"/>
      <c r="AC22" s="99" t="str">
        <f>N39</f>
        <v>digor</v>
      </c>
      <c r="AD22" s="96">
        <v>0</v>
      </c>
      <c r="AE22" s="119"/>
      <c r="AF22" s="121" t="str">
        <f>U39</f>
        <v>Градус</v>
      </c>
      <c r="AG22" s="96">
        <v>0</v>
      </c>
    </row>
    <row r="23" spans="1:33" ht="13.5" customHeight="1">
      <c r="A23" s="13"/>
      <c r="B23" s="103" t="str">
        <f>CONCATENATE("[b]Прогнозы: ",CHAR(10),"1 тайм:[/b]",CHAR(10),"1. ",N23,"-",O23,"-",P23," || ",U23,"-",V23,"-",W23)</f>
        <v>[b]Прогнозы: 
1 тайм:[/b]
1. 1-7-3 || 3-7-5</v>
      </c>
      <c r="C23" s="51" t="s">
        <v>7</v>
      </c>
      <c r="D23" s="51"/>
      <c r="E23" s="51"/>
      <c r="F23" s="51"/>
      <c r="G23" s="51"/>
      <c r="H23" s="51"/>
      <c r="I23" s="51"/>
      <c r="J23" s="51"/>
      <c r="K23" s="51"/>
      <c r="L23" s="51"/>
      <c r="M23" s="161"/>
      <c r="N23" s="7">
        <v>1</v>
      </c>
      <c r="O23" s="7">
        <v>7</v>
      </c>
      <c r="P23" s="8">
        <v>3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7</v>
      </c>
      <c r="W23" s="8">
        <v>5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27">
        <f>SUM(R23:R25,R27:R29)</f>
        <v>0</v>
      </c>
      <c r="AA23" s="128">
        <f>SUM(S23:S25,S27:S29)</f>
        <v>0</v>
      </c>
      <c r="AC23" s="99" t="str">
        <f>N39</f>
        <v>digor</v>
      </c>
      <c r="AD23" s="96">
        <f>Z41</f>
        <v>0</v>
      </c>
      <c r="AE23" s="119"/>
      <c r="AF23" s="101" t="str">
        <f>U39</f>
        <v>Градус</v>
      </c>
      <c r="AG23" s="96">
        <f>AA41</f>
        <v>0</v>
      </c>
    </row>
    <row r="24" spans="1:33" ht="13.5" customHeight="1">
      <c r="A24" s="13"/>
      <c r="B24" s="103" t="str">
        <f>CONCATENATE("2. ",N24,"-",O24,"-",P24," || ",U24,"-",V24,"-",W24,CHAR(10),"3. ",N25,"-",O25,"-",P25," || ",U25,"-",V25,"-",W25)</f>
        <v>2. 8-6-4 || 9-4-1
3. 2-5-9 || 8-2-6</v>
      </c>
      <c r="C24" s="51" t="s">
        <v>7</v>
      </c>
      <c r="D24" s="51"/>
      <c r="E24" s="51"/>
      <c r="F24" s="51"/>
      <c r="G24" s="51"/>
      <c r="H24" s="51"/>
      <c r="I24" s="51"/>
      <c r="J24" s="51"/>
      <c r="K24" s="51"/>
      <c r="L24" s="51"/>
      <c r="M24" s="161"/>
      <c r="N24" s="7">
        <v>8</v>
      </c>
      <c r="O24" s="7">
        <v>6</v>
      </c>
      <c r="P24" s="8">
        <v>4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4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6" t="s">
        <v>4</v>
      </c>
      <c r="AA24" s="157"/>
      <c r="AC24" s="99" t="str">
        <f>N39</f>
        <v>digor</v>
      </c>
      <c r="AD24" s="96">
        <v>0</v>
      </c>
      <c r="AE24" s="119"/>
      <c r="AF24" s="101" t="str">
        <f>U39</f>
        <v>Градус</v>
      </c>
      <c r="AG24" s="96">
        <v>0</v>
      </c>
    </row>
    <row r="25" spans="1:33" ht="13.5" customHeight="1" thickBot="1">
      <c r="A25" s="13"/>
      <c r="B25" s="103" t="str">
        <f>CONCATENATE("[b]2 тайм:[/b]",CHAR(10),"4. ",N27,"-",O27,"-",P27," || ",U27,"-",V27,"-",W27,CHAR(10),"5. ",N28,"-",O28,"-",P28," || ",U28,"-",V28,"-",W28)</f>
        <v>[b]2 тайм:[/b]
4. 9-3-1 || 3-4-9
5. 4-8-6 || 6-7-8</v>
      </c>
      <c r="C25" s="51" t="s">
        <v>7</v>
      </c>
      <c r="D25" s="51"/>
      <c r="E25" s="51"/>
      <c r="F25" s="51"/>
      <c r="G25" s="51"/>
      <c r="H25" s="51"/>
      <c r="I25" s="51"/>
      <c r="J25" s="51"/>
      <c r="K25" s="51"/>
      <c r="L25" s="51"/>
      <c r="M25" s="161"/>
      <c r="N25" s="7">
        <v>2</v>
      </c>
      <c r="O25" s="7">
        <v>5</v>
      </c>
      <c r="P25" s="8">
        <v>9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2</v>
      </c>
      <c r="W25" s="8">
        <v>6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27">
        <f>IF(Z23-AA23&gt;0,Z23-AA23,0)</f>
        <v>0</v>
      </c>
      <c r="AA25" s="128">
        <f>IF(Z23-AA23&lt;0,AA23-Z23,0)</f>
        <v>0</v>
      </c>
      <c r="AC25" s="99" t="str">
        <f>N39</f>
        <v>digor</v>
      </c>
      <c r="AD25" s="96">
        <v>0</v>
      </c>
      <c r="AE25" s="119"/>
      <c r="AF25" s="102" t="str">
        <f>U39</f>
        <v>Градус</v>
      </c>
      <c r="AG25" s="96">
        <v>0</v>
      </c>
    </row>
    <row r="26" spans="1:33" ht="13.5" customHeight="1" thickBot="1">
      <c r="A26" s="13"/>
      <c r="B26" s="103" t="str">
        <f>CONCATENATE("6. ",N29,"-",O29,"-",P29," || ",U29,"-",V29,"-",W29)</f>
        <v>6. 2-7-5 || 1-2-5</v>
      </c>
      <c r="C26" s="51" t="s">
        <v>7</v>
      </c>
      <c r="D26" s="51"/>
      <c r="E26" s="51"/>
      <c r="F26" s="51"/>
      <c r="G26" s="51"/>
      <c r="H26" s="51"/>
      <c r="I26" s="51"/>
      <c r="J26" s="51"/>
      <c r="K26" s="51"/>
      <c r="L26" s="51"/>
      <c r="M26" s="161"/>
      <c r="N26" s="170" t="s">
        <v>1</v>
      </c>
      <c r="O26" s="170"/>
      <c r="P26" s="171"/>
      <c r="Q26" s="19"/>
      <c r="R26" s="91"/>
      <c r="S26" s="85"/>
      <c r="T26" s="19"/>
      <c r="U26" s="169" t="s">
        <v>1</v>
      </c>
      <c r="V26" s="170"/>
      <c r="W26" s="171"/>
      <c r="X26" s="37"/>
      <c r="Y26" s="38"/>
      <c r="Z26" s="151" t="s">
        <v>14</v>
      </c>
      <c r="AA26" s="152"/>
      <c r="AC26" s="99" t="str">
        <f>N39</f>
        <v>digor</v>
      </c>
      <c r="AD26" s="96">
        <f>COUNTIF(Q41:Q47,9)</f>
        <v>0</v>
      </c>
      <c r="AE26" s="119"/>
      <c r="AF26" s="101" t="str">
        <f>U39</f>
        <v>Градус</v>
      </c>
      <c r="AG26" s="96">
        <f>COUNTIF(T41:T47,9)</f>
        <v>0</v>
      </c>
    </row>
    <row r="27" spans="1:33" ht="13.5" customHeight="1">
      <c r="A27" s="13"/>
      <c r="B27" s="103" t="str">
        <f>CONCATENATE(CHAR(10),"[b]Линия 4. [color=#FF0000][u]",Z30," ",CHAR(150)," ",AA30,"[/u] - ",Z32,":",AA32," [/color] (разница ",Z34,":",AA34,") (",Z36,"-",AA36,")[/b]")</f>
        <v>
[b]Линия 4. [color=#FF0000][u]M9cHuk – Мачо[/u] - 0:0 [/color] (разница 0:0) (0-0)[/b]</v>
      </c>
      <c r="C27" s="51" t="s">
        <v>7</v>
      </c>
      <c r="D27" s="51"/>
      <c r="E27" s="51"/>
      <c r="F27" s="51"/>
      <c r="G27" s="51"/>
      <c r="H27" s="51"/>
      <c r="I27" s="51"/>
      <c r="J27" s="51"/>
      <c r="K27" s="51"/>
      <c r="L27" s="51"/>
      <c r="M27" s="161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4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27">
        <f>SUM(Q23:Q25,Q27:Q29)</f>
        <v>0</v>
      </c>
      <c r="AA27" s="128">
        <f>SUM(T23:T25,T27:T29)</f>
        <v>0</v>
      </c>
      <c r="AC27" s="99">
        <f>N48</f>
        <v>0</v>
      </c>
      <c r="AD27" s="96">
        <v>0</v>
      </c>
      <c r="AE27" s="119"/>
      <c r="AF27" s="121" t="str">
        <f>U48</f>
        <v>Black Dragon</v>
      </c>
      <c r="AG27" s="96">
        <v>0</v>
      </c>
    </row>
    <row r="28" spans="1:33" ht="13.5" customHeight="1">
      <c r="A28" s="13"/>
      <c r="B28" s="103" t="str">
        <f>CONCATENATE("[b]Прогнозы: ",CHAR(10),"1 тайм:[/b]",CHAR(10),"1. ",N32,"-",O32,"-",P32," || ",U32,"-",V32,"-",W32)</f>
        <v>[b]Прогнозы: 
1 тайм:[/b]
1. 7-3-4 || 8-5-3</v>
      </c>
      <c r="C28" s="51" t="s">
        <v>7</v>
      </c>
      <c r="D28" s="51"/>
      <c r="E28" s="51"/>
      <c r="F28" s="51"/>
      <c r="G28" s="51"/>
      <c r="H28" s="51"/>
      <c r="I28" s="51"/>
      <c r="J28" s="51"/>
      <c r="K28" s="51"/>
      <c r="L28" s="51"/>
      <c r="M28" s="161"/>
      <c r="N28" s="7">
        <v>4</v>
      </c>
      <c r="O28" s="7">
        <v>8</v>
      </c>
      <c r="P28" s="8">
        <v>6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6</v>
      </c>
      <c r="V28" s="7">
        <v>7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1"/>
      <c r="AA28" s="52"/>
      <c r="AC28" s="99">
        <f>N48</f>
        <v>0</v>
      </c>
      <c r="AD28" s="96">
        <f>Z50</f>
        <v>0</v>
      </c>
      <c r="AE28" s="119"/>
      <c r="AF28" s="101" t="str">
        <f>U48</f>
        <v>Black Dragon</v>
      </c>
      <c r="AG28" s="96">
        <f>AA50</f>
        <v>0</v>
      </c>
    </row>
    <row r="29" spans="1:33" ht="13.5" customHeight="1" thickBot="1">
      <c r="A29" s="13"/>
      <c r="B29" s="103" t="str">
        <f>CONCATENATE("2. ",N33,"-",O33,"-",P33," || ",U33,"-",V33,"-",W33,CHAR(10),"3. ",N34,"-",O34,"-",P34," || ",U34,"-",V34,"-",W34)</f>
        <v>2. 1-5-8 || 9-2-1
3. 2-6-9 || 4-7-6</v>
      </c>
      <c r="C29" s="51" t="s">
        <v>7</v>
      </c>
      <c r="D29" s="51"/>
      <c r="E29" s="51"/>
      <c r="F29" s="51"/>
      <c r="G29" s="51"/>
      <c r="H29" s="51"/>
      <c r="I29" s="51"/>
      <c r="J29" s="51"/>
      <c r="K29" s="51"/>
      <c r="L29" s="51"/>
      <c r="M29" s="161"/>
      <c r="N29" s="7">
        <v>2</v>
      </c>
      <c r="O29" s="7">
        <v>7</v>
      </c>
      <c r="P29" s="8">
        <v>5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2</v>
      </c>
      <c r="W29" s="8">
        <v>5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53"/>
      <c r="AA29" s="54"/>
      <c r="AC29" s="99">
        <f>N48</f>
        <v>0</v>
      </c>
      <c r="AD29" s="96">
        <v>0</v>
      </c>
      <c r="AE29" s="119"/>
      <c r="AF29" s="101" t="str">
        <f>U48</f>
        <v>Black Dragon</v>
      </c>
      <c r="AG29" s="96">
        <v>0</v>
      </c>
    </row>
    <row r="30" spans="1:33" ht="13.5" customHeight="1" thickBot="1">
      <c r="A30" s="13"/>
      <c r="B30" s="103" t="str">
        <f>CONCATENATE("[b]2 тайм:[/b]",CHAR(10),"4. ",N36,"-",O36,"-",P36," || ",U36,"-",V36,"-",W36,CHAR(10),"5. ",N37,"-",O37,"-",P37," || ",U37,"-",V37,"-",W37)</f>
        <v>[b]2 тайм:[/b]
4. 7-2-1 || 1-5-9
5. 4-5-9 || 2-6-8</v>
      </c>
      <c r="C30" s="51" t="s">
        <v>7</v>
      </c>
      <c r="D30" s="51"/>
      <c r="E30" s="51"/>
      <c r="F30" s="51"/>
      <c r="G30" s="51"/>
      <c r="H30" s="51"/>
      <c r="I30" s="51"/>
      <c r="J30" s="51"/>
      <c r="K30" s="51"/>
      <c r="L30" s="51"/>
      <c r="M30" s="161"/>
      <c r="N30" s="153" t="s">
        <v>93</v>
      </c>
      <c r="O30" s="154"/>
      <c r="P30" s="155"/>
      <c r="Q30" s="32"/>
      <c r="R30" s="32"/>
      <c r="S30" s="32"/>
      <c r="T30" s="32"/>
      <c r="U30" s="153" t="s">
        <v>73</v>
      </c>
      <c r="V30" s="154"/>
      <c r="W30" s="155"/>
      <c r="X30" s="51"/>
      <c r="Y30" s="51"/>
      <c r="Z30" s="125" t="str">
        <f>IF(LEN(N30)=0," ",N30)</f>
        <v>M9cHuk</v>
      </c>
      <c r="AA30" s="126" t="str">
        <f>IF(LEN(U30)=0," ",U30)</f>
        <v>Мачо</v>
      </c>
      <c r="AC30" s="99">
        <f>N48</f>
        <v>0</v>
      </c>
      <c r="AD30" s="96">
        <v>0</v>
      </c>
      <c r="AE30" s="119"/>
      <c r="AF30" s="101" t="str">
        <f>U48</f>
        <v>Black Dragon</v>
      </c>
      <c r="AG30" s="96">
        <v>0</v>
      </c>
    </row>
    <row r="31" spans="1:33" ht="13.5" customHeight="1" thickBot="1">
      <c r="A31" s="13"/>
      <c r="B31" s="103" t="str">
        <f>CONCATENATE("6. ",N38,"-",O38,"-",P38," || ",U38,"-",V38,"-",W38)</f>
        <v>6. 3-6-8 || 7-4-3</v>
      </c>
      <c r="C31" s="51" t="s">
        <v>7</v>
      </c>
      <c r="D31" s="51"/>
      <c r="E31" s="51"/>
      <c r="F31" s="51"/>
      <c r="G31" s="51"/>
      <c r="H31" s="51"/>
      <c r="I31" s="51"/>
      <c r="J31" s="51"/>
      <c r="K31" s="51"/>
      <c r="L31" s="51"/>
      <c r="M31" s="161"/>
      <c r="N31" s="166" t="s">
        <v>0</v>
      </c>
      <c r="O31" s="166"/>
      <c r="P31" s="167"/>
      <c r="Q31" s="92" t="s">
        <v>13</v>
      </c>
      <c r="R31" s="172" t="s">
        <v>9</v>
      </c>
      <c r="S31" s="173"/>
      <c r="T31" s="92" t="s">
        <v>13</v>
      </c>
      <c r="U31" s="168" t="s">
        <v>0</v>
      </c>
      <c r="V31" s="166"/>
      <c r="W31" s="167"/>
      <c r="X31" s="51"/>
      <c r="Y31" s="51"/>
      <c r="Z31" s="156" t="s">
        <v>3</v>
      </c>
      <c r="AA31" s="157"/>
      <c r="AC31" s="100">
        <f>N48</f>
        <v>0</v>
      </c>
      <c r="AD31" s="97">
        <f>COUNTIF(Q50:Q56,9)</f>
        <v>0</v>
      </c>
      <c r="AE31" s="119"/>
      <c r="AF31" s="122" t="str">
        <f>U48</f>
        <v>Black Dragon</v>
      </c>
      <c r="AG31" s="97">
        <f>COUNTIF(T50:T56,9)</f>
        <v>0</v>
      </c>
    </row>
    <row r="32" spans="1:27" ht="13.5" customHeight="1">
      <c r="A32" s="13"/>
      <c r="B32" s="103" t="str">
        <f>IF(AND(OR(LEN(N39)=0,N39="Игрок 5"),OR(LEN(U39)=0,U39="Игрок 6"))," ",CONCATENATE(CHAR(10),"[u][b]Запасные[/b][/u]"))</f>
        <v>
[u][b]Запасные[/b][/u]</v>
      </c>
      <c r="C32" s="51" t="s">
        <v>7</v>
      </c>
      <c r="D32" s="51"/>
      <c r="E32" s="51"/>
      <c r="F32" s="51"/>
      <c r="G32" s="51"/>
      <c r="H32" s="51"/>
      <c r="I32" s="51"/>
      <c r="J32" s="51"/>
      <c r="K32" s="51"/>
      <c r="L32" s="51"/>
      <c r="M32" s="161"/>
      <c r="N32" s="7">
        <v>7</v>
      </c>
      <c r="O32" s="7">
        <v>3</v>
      </c>
      <c r="P32" s="8">
        <v>4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8</v>
      </c>
      <c r="V32" s="7">
        <v>5</v>
      </c>
      <c r="W32" s="8">
        <v>3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27">
        <f>SUM(R32:R34,R36:R38)</f>
        <v>0</v>
      </c>
      <c r="AA32" s="128">
        <f>SUM(S32:S34,S36:S38)</f>
        <v>0</v>
      </c>
    </row>
    <row r="33" spans="1:27" ht="13.5" customHeight="1">
      <c r="A33" s="13"/>
      <c r="B33" s="10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[b]EXE
digor (0)
1 тайм:[/b]
1. 6-7-1
</v>
      </c>
      <c r="C33" s="51" t="s">
        <v>7</v>
      </c>
      <c r="D33" s="51"/>
      <c r="E33" s="51"/>
      <c r="F33" s="51"/>
      <c r="G33" s="51"/>
      <c r="H33" s="51"/>
      <c r="I33" s="51"/>
      <c r="J33" s="51"/>
      <c r="K33" s="51"/>
      <c r="L33" s="51"/>
      <c r="M33" s="161"/>
      <c r="N33" s="7">
        <v>1</v>
      </c>
      <c r="O33" s="7">
        <v>5</v>
      </c>
      <c r="P33" s="8">
        <v>8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2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6" t="s">
        <v>4</v>
      </c>
      <c r="AA33" s="157"/>
    </row>
    <row r="34" spans="1:27" ht="13.5" customHeight="1" thickBot="1">
      <c r="A34" s="13"/>
      <c r="B34" s="10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5-8-2
3. 4-9-3</v>
      </c>
      <c r="C34" s="51" t="s">
        <v>7</v>
      </c>
      <c r="D34" s="51"/>
      <c r="E34" s="51"/>
      <c r="F34" s="51"/>
      <c r="G34" s="51"/>
      <c r="H34" s="51"/>
      <c r="I34" s="51"/>
      <c r="J34" s="51"/>
      <c r="K34" s="51"/>
      <c r="L34" s="51"/>
      <c r="M34" s="161"/>
      <c r="N34" s="7">
        <v>2</v>
      </c>
      <c r="O34" s="7">
        <v>6</v>
      </c>
      <c r="P34" s="8">
        <v>9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4</v>
      </c>
      <c r="V34" s="7">
        <v>7</v>
      </c>
      <c r="W34" s="8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27">
        <f>IF(Z32-AA32&gt;0,Z32-AA32,0)</f>
        <v>0</v>
      </c>
      <c r="AA34" s="128">
        <f>IF(Z32-AA32&lt;0,AA32-Z32,0)</f>
        <v>0</v>
      </c>
    </row>
    <row r="35" spans="1:27" ht="13.5" customHeight="1" thickBot="1">
      <c r="A35" s="13"/>
      <c r="B35" s="10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3-5-8
5. 9-4-1</v>
      </c>
      <c r="C35" s="51" t="s">
        <v>7</v>
      </c>
      <c r="D35" s="51"/>
      <c r="E35" s="51"/>
      <c r="F35" s="51"/>
      <c r="G35" s="51"/>
      <c r="H35" s="51"/>
      <c r="I35" s="51"/>
      <c r="J35" s="51"/>
      <c r="K35" s="51"/>
      <c r="L35" s="51"/>
      <c r="M35" s="161"/>
      <c r="N35" s="170" t="s">
        <v>1</v>
      </c>
      <c r="O35" s="170"/>
      <c r="P35" s="171"/>
      <c r="Q35" s="19"/>
      <c r="R35" s="91"/>
      <c r="S35" s="85"/>
      <c r="T35" s="19"/>
      <c r="U35" s="169" t="s">
        <v>1</v>
      </c>
      <c r="V35" s="170"/>
      <c r="W35" s="171"/>
      <c r="X35" s="37"/>
      <c r="Y35" s="38"/>
      <c r="Z35" s="151" t="s">
        <v>14</v>
      </c>
      <c r="AA35" s="152"/>
    </row>
    <row r="36" spans="1:27" ht="13.5" customHeight="1">
      <c r="A36" s="13"/>
      <c r="B36" s="103" t="str">
        <f>IF(OR(LEN(N39)=0,N39="Игрок 5")," ",IF(OR(LEN(N48)=0,N48="Игрок 6"),CONCATENATE("6. ",N47,"-",O47,"-",P47),CONCATENATE("6. ",N47,"-",O47,"-",P47," || ",N56,"-",O56,"-",P56)))</f>
        <v>6. 7-6-2</v>
      </c>
      <c r="C36" s="51" t="s">
        <v>7</v>
      </c>
      <c r="D36" s="51"/>
      <c r="E36" s="51"/>
      <c r="F36" s="51"/>
      <c r="G36" s="51"/>
      <c r="H36" s="51"/>
      <c r="I36" s="51"/>
      <c r="J36" s="51"/>
      <c r="K36" s="51"/>
      <c r="L36" s="51"/>
      <c r="M36" s="161"/>
      <c r="N36" s="7">
        <v>7</v>
      </c>
      <c r="O36" s="7">
        <v>2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5</v>
      </c>
      <c r="W36" s="8">
        <v>9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27">
        <f>SUM(Q32:Q34,Q36:Q38)</f>
        <v>0</v>
      </c>
      <c r="AA36" s="128">
        <f>SUM(T32:T34,T36:T38)</f>
        <v>0</v>
      </c>
    </row>
    <row r="37" spans="1:27" ht="13.5" customHeight="1">
      <c r="A37" s="13"/>
      <c r="B37" s="10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(Одесса)
Градус (0) || Black Dragon (0)
1 тайм:[/b]
1. 6-8-4 || 8-5-2</v>
      </c>
      <c r="C37" s="51" t="s">
        <v>7</v>
      </c>
      <c r="D37" s="51"/>
      <c r="E37" s="51"/>
      <c r="F37" s="51"/>
      <c r="G37" s="51"/>
      <c r="H37" s="51"/>
      <c r="I37" s="51"/>
      <c r="J37" s="51"/>
      <c r="K37" s="51"/>
      <c r="L37" s="51"/>
      <c r="M37" s="161"/>
      <c r="N37" s="7">
        <v>4</v>
      </c>
      <c r="O37" s="7">
        <v>5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6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1"/>
      <c r="AA37" s="52"/>
    </row>
    <row r="38" spans="1:27" ht="13.5" customHeight="1" thickBot="1">
      <c r="A38" s="13"/>
      <c r="B38" s="10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9-1-3 || 7-6-3
3. 5-7-2 || 9-4-1</v>
      </c>
      <c r="C38" s="53" t="s">
        <v>7</v>
      </c>
      <c r="D38" s="53"/>
      <c r="E38" s="53"/>
      <c r="F38" s="53"/>
      <c r="G38" s="53"/>
      <c r="H38" s="53"/>
      <c r="I38" s="53"/>
      <c r="J38" s="53"/>
      <c r="K38" s="53"/>
      <c r="L38" s="53"/>
      <c r="M38" s="162"/>
      <c r="N38" s="7">
        <v>3</v>
      </c>
      <c r="O38" s="7">
        <v>6</v>
      </c>
      <c r="P38" s="8">
        <v>8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7</v>
      </c>
      <c r="V38" s="7">
        <v>4</v>
      </c>
      <c r="W38" s="8">
        <v>3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53"/>
      <c r="AA38" s="54"/>
    </row>
    <row r="39" spans="1:27" ht="13.5" customHeight="1" thickBot="1">
      <c r="A39" s="13"/>
      <c r="B39" s="10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6-1-9 || 2-5-8
5. 2-7-3 || 9-4-1</v>
      </c>
      <c r="C39" s="51" t="s">
        <v>7</v>
      </c>
      <c r="D39" s="51"/>
      <c r="E39" s="51"/>
      <c r="F39" s="51"/>
      <c r="G39" s="51"/>
      <c r="H39" s="51"/>
      <c r="I39" s="51"/>
      <c r="J39" s="51"/>
      <c r="K39" s="51"/>
      <c r="L39" s="51"/>
      <c r="M39" s="163" t="s">
        <v>11</v>
      </c>
      <c r="N39" s="153" t="s">
        <v>94</v>
      </c>
      <c r="O39" s="154"/>
      <c r="P39" s="155"/>
      <c r="Q39" s="32"/>
      <c r="R39" s="32"/>
      <c r="S39" s="32"/>
      <c r="T39" s="32"/>
      <c r="U39" s="153" t="s">
        <v>74</v>
      </c>
      <c r="V39" s="154"/>
      <c r="W39" s="155"/>
      <c r="X39" s="51"/>
      <c r="Y39" s="51"/>
      <c r="Z39" s="125" t="str">
        <f>IF(OR(LEN(N39)=0,N39="Игрок 5")," ",N39)</f>
        <v>digor</v>
      </c>
      <c r="AA39" s="126" t="str">
        <f>IF(OR(LEN(U39)=0,U39="Игрок 5")," ",U39)</f>
        <v>Градус</v>
      </c>
    </row>
    <row r="40" spans="1:27" ht="13.5" customHeight="1" thickBot="1">
      <c r="A40" s="13"/>
      <c r="B40" s="104" t="str">
        <f>IF(OR(LEN(U39)=0,U39="Игрок 5")," ",IF(OR(LEN(U48)=0,U48="Игрок 6"),CONCATENATE("6. ",U47,"-",V47,"-",W47),CONCATENATE("6. ",U47,"-",V47,"-",W47," || ",U56,"-",V56,"-",W56)))</f>
        <v>6. 8-4-5 || 7-6-3</v>
      </c>
      <c r="C40" s="51" t="s">
        <v>7</v>
      </c>
      <c r="D40" s="51"/>
      <c r="E40" s="51"/>
      <c r="F40" s="51"/>
      <c r="G40" s="51"/>
      <c r="H40" s="51"/>
      <c r="I40" s="51"/>
      <c r="J40" s="51"/>
      <c r="K40" s="51"/>
      <c r="L40" s="51"/>
      <c r="M40" s="164"/>
      <c r="N40" s="166" t="s">
        <v>0</v>
      </c>
      <c r="O40" s="166"/>
      <c r="P40" s="167"/>
      <c r="Q40" s="92" t="s">
        <v>13</v>
      </c>
      <c r="R40" s="69" t="s">
        <v>7</v>
      </c>
      <c r="S40" s="70"/>
      <c r="T40" s="92" t="s">
        <v>13</v>
      </c>
      <c r="U40" s="168" t="s">
        <v>0</v>
      </c>
      <c r="V40" s="166"/>
      <c r="W40" s="167"/>
      <c r="X40" s="55"/>
      <c r="Y40" s="51"/>
      <c r="Z40" s="151" t="s">
        <v>14</v>
      </c>
      <c r="AA40" s="152"/>
    </row>
    <row r="41" spans="1:27" ht="13.5" customHeight="1">
      <c r="A41" s="13"/>
      <c r="B41" s="9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64"/>
      <c r="N41" s="7">
        <v>6</v>
      </c>
      <c r="O41" s="7">
        <v>7</v>
      </c>
      <c r="P41" s="8">
        <v>1</v>
      </c>
      <c r="Q41" s="9" t="str">
        <f>IF(X41=0,0,IF(X41=1,N41,IF(X41=2,O41,IF(X41=3,P41," "))))</f>
        <v> </v>
      </c>
      <c r="R41" s="71"/>
      <c r="S41" s="72"/>
      <c r="T41" s="9" t="str">
        <f>IF(X41=0,0,IF(X41=1,U41,IF(X41=2,V41,IF(X41=3,W41," "))))</f>
        <v> </v>
      </c>
      <c r="U41" s="7">
        <v>6</v>
      </c>
      <c r="V41" s="7">
        <v>8</v>
      </c>
      <c r="W41" s="8">
        <v>4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127">
        <f>SUM(Q41:Q43,Q45:Q47)</f>
        <v>0</v>
      </c>
      <c r="AA41" s="128">
        <f>SUM(T41:T43,T45:T47)</f>
        <v>0</v>
      </c>
    </row>
    <row r="42" spans="1:27" ht="13.5" customHeight="1">
      <c r="A42" s="2"/>
      <c r="B42" s="9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64"/>
      <c r="N42" s="7">
        <v>5</v>
      </c>
      <c r="O42" s="7">
        <v>8</v>
      </c>
      <c r="P42" s="8">
        <v>2</v>
      </c>
      <c r="Q42" s="9" t="str">
        <f>IF(X42=0,0,IF(X42=1,N42,IF(X42=2,O42,IF(X42=3,P42," "))))</f>
        <v> </v>
      </c>
      <c r="R42" s="71"/>
      <c r="S42" s="72"/>
      <c r="T42" s="9" t="str">
        <f>IF(X42=0,0,IF(X42=1,U42,IF(X42=2,V42,IF(X42=3,W42," "))))</f>
        <v> </v>
      </c>
      <c r="U42" s="7">
        <v>9</v>
      </c>
      <c r="V42" s="7">
        <v>1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9"/>
      <c r="AA42" s="150"/>
    </row>
    <row r="43" spans="1:27" ht="13.5" customHeight="1" thickBot="1">
      <c r="A43" s="2"/>
      <c r="B43" s="9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64"/>
      <c r="N43" s="7">
        <v>4</v>
      </c>
      <c r="O43" s="7">
        <v>9</v>
      </c>
      <c r="P43" s="8">
        <v>3</v>
      </c>
      <c r="Q43" s="9" t="str">
        <f>IF(X43=0,0,IF(X43=1,N43,IF(X43=2,O43,IF(X43=3,P43," "))))</f>
        <v> </v>
      </c>
      <c r="R43" s="71"/>
      <c r="S43" s="72"/>
      <c r="T43" s="9" t="str">
        <f>IF(X43=0,0,IF(X43=1,U43,IF(X43=2,V43,IF(X43=3,W43," "))))</f>
        <v> </v>
      </c>
      <c r="U43" s="7">
        <v>5</v>
      </c>
      <c r="V43" s="7">
        <v>7</v>
      </c>
      <c r="W43" s="8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23"/>
      <c r="AA43" s="124"/>
    </row>
    <row r="44" spans="1:27" ht="13.5" customHeight="1" thickBot="1">
      <c r="A44" s="2"/>
      <c r="B44" s="9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64"/>
      <c r="N44" s="170" t="s">
        <v>1</v>
      </c>
      <c r="O44" s="170"/>
      <c r="P44" s="171"/>
      <c r="Q44" s="19"/>
      <c r="R44" s="91"/>
      <c r="S44" s="85"/>
      <c r="T44" s="19"/>
      <c r="U44" s="169" t="s">
        <v>1</v>
      </c>
      <c r="V44" s="170"/>
      <c r="W44" s="171"/>
      <c r="X44" s="37"/>
      <c r="Y44" s="38"/>
      <c r="Z44" s="158"/>
      <c r="AA44" s="159"/>
    </row>
    <row r="45" spans="1:27" ht="13.5" customHeight="1">
      <c r="A45" s="2"/>
      <c r="B45" s="93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164"/>
      <c r="N45" s="7">
        <v>3</v>
      </c>
      <c r="O45" s="7">
        <v>5</v>
      </c>
      <c r="P45" s="8">
        <v>8</v>
      </c>
      <c r="Q45" s="9" t="str">
        <f>IF(X45=0,0,IF(X45=1,N45,IF(X45=2,O45,IF(X45=3,P45," "))))</f>
        <v> </v>
      </c>
      <c r="R45" s="71"/>
      <c r="S45" s="72"/>
      <c r="T45" s="9" t="str">
        <f>IF(X45=0,0,IF(X45=1,U45,IF(X45=2,V45,IF(X45=3,W45," "))))</f>
        <v> </v>
      </c>
      <c r="U45" s="7">
        <v>6</v>
      </c>
      <c r="V45" s="7">
        <v>1</v>
      </c>
      <c r="W45" s="8">
        <v>9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123"/>
      <c r="AA45" s="124"/>
    </row>
    <row r="46" spans="1:27" ht="13.5" customHeight="1">
      <c r="A46" s="2"/>
      <c r="B46" s="93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64"/>
      <c r="N46" s="7">
        <v>9</v>
      </c>
      <c r="O46" s="7">
        <v>4</v>
      </c>
      <c r="P46" s="8">
        <v>1</v>
      </c>
      <c r="Q46" s="9" t="str">
        <f>IF(X46=0,0,IF(X46=1,N46,IF(X46=2,O46,IF(X46=3,P46," "))))</f>
        <v> </v>
      </c>
      <c r="R46" s="71"/>
      <c r="S46" s="72"/>
      <c r="T46" s="9" t="str">
        <f>IF(X46=0,0,IF(X46=1,U46,IF(X46=2,V46,IF(X46=3,W46," "))))</f>
        <v> </v>
      </c>
      <c r="U46" s="7">
        <v>2</v>
      </c>
      <c r="V46" s="7">
        <v>7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1"/>
      <c r="AA46" s="52"/>
    </row>
    <row r="47" spans="1:27" ht="13.5" customHeight="1" thickBot="1">
      <c r="A47" s="2"/>
      <c r="B47" s="9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64"/>
      <c r="N47" s="14">
        <v>7</v>
      </c>
      <c r="O47" s="11">
        <v>6</v>
      </c>
      <c r="P47" s="12">
        <v>2</v>
      </c>
      <c r="Q47" s="9" t="str">
        <f>IF(X47=0,0,IF(X47=1,N47,IF(X47=2,O47,IF(X47=3,P47," "))))</f>
        <v> </v>
      </c>
      <c r="R47" s="71"/>
      <c r="S47" s="72"/>
      <c r="T47" s="9" t="str">
        <f>IF(X47=0,0,IF(X47=1,U47,IF(X47=2,V47,IF(X47=3,W47," "))))</f>
        <v> </v>
      </c>
      <c r="U47" s="7">
        <v>8</v>
      </c>
      <c r="V47" s="7">
        <v>4</v>
      </c>
      <c r="W47" s="8">
        <v>5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53"/>
      <c r="AA47" s="54"/>
    </row>
    <row r="48" spans="1:27" ht="13.5" customHeight="1" thickBot="1">
      <c r="A48" s="2"/>
      <c r="B48" s="93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164"/>
      <c r="N48" s="153"/>
      <c r="O48" s="154"/>
      <c r="P48" s="155"/>
      <c r="Q48" s="32"/>
      <c r="R48" s="32"/>
      <c r="S48" s="32"/>
      <c r="T48" s="85"/>
      <c r="U48" s="153" t="s">
        <v>75</v>
      </c>
      <c r="V48" s="154"/>
      <c r="W48" s="155"/>
      <c r="X48" s="51"/>
      <c r="Y48" s="51"/>
      <c r="Z48" s="125" t="str">
        <f>IF(OR(LEN(N48)=0,N48="Игрок 6")," ",N48)</f>
        <v> </v>
      </c>
      <c r="AA48" s="126" t="str">
        <f>IF(OR(LEN(U48)=0,U48="Игрок 6")," ",U48)</f>
        <v>Black Dragon</v>
      </c>
    </row>
    <row r="49" spans="1:27" ht="13.5" customHeight="1" thickBot="1">
      <c r="A49" s="2"/>
      <c r="B49" s="93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64"/>
      <c r="N49" s="166" t="s">
        <v>0</v>
      </c>
      <c r="O49" s="166"/>
      <c r="P49" s="167"/>
      <c r="Q49" s="92" t="s">
        <v>13</v>
      </c>
      <c r="R49" s="69" t="s">
        <v>7</v>
      </c>
      <c r="S49" s="70"/>
      <c r="T49" s="92" t="s">
        <v>13</v>
      </c>
      <c r="U49" s="168" t="s">
        <v>0</v>
      </c>
      <c r="V49" s="166"/>
      <c r="W49" s="167"/>
      <c r="X49" s="51"/>
      <c r="Y49" s="51"/>
      <c r="Z49" s="151" t="s">
        <v>14</v>
      </c>
      <c r="AA49" s="152"/>
    </row>
    <row r="50" spans="1:27" ht="13.5" customHeight="1">
      <c r="A50" s="2"/>
      <c r="B50" s="9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64"/>
      <c r="N50" s="7"/>
      <c r="O50" s="7"/>
      <c r="P50" s="8"/>
      <c r="Q50" s="9" t="str">
        <f>IF(X50=0,0,IF(X50=1,N50,IF(X50=2,O50,IF(X50=3,P50," "))))</f>
        <v> </v>
      </c>
      <c r="R50" s="71"/>
      <c r="S50" s="72"/>
      <c r="T50" s="9" t="str">
        <f>IF(X50=0,0,IF(X50=1,U50,IF(X50=2,V50,IF(X50=3,W50," "))))</f>
        <v> </v>
      </c>
      <c r="U50" s="7">
        <v>8</v>
      </c>
      <c r="V50" s="7">
        <v>5</v>
      </c>
      <c r="W50" s="8">
        <v>2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127">
        <f>SUM(Q50:Q52,Q54:Q56)</f>
        <v>0</v>
      </c>
      <c r="AA50" s="128">
        <f>SUM(T50:T52,T54:T56)</f>
        <v>0</v>
      </c>
    </row>
    <row r="51" spans="1:27" ht="13.5" customHeight="1">
      <c r="A51" s="2"/>
      <c r="B51" s="9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64"/>
      <c r="N51" s="7"/>
      <c r="O51" s="7"/>
      <c r="P51" s="8"/>
      <c r="Q51" s="9" t="str">
        <f>IF(X51=0,0,IF(X51=1,N51,IF(X51=2,O51,IF(X51=3,P51," "))))</f>
        <v> </v>
      </c>
      <c r="R51" s="71"/>
      <c r="S51" s="72"/>
      <c r="T51" s="9" t="str">
        <f>IF(X51=0,0,IF(X51=1,U51,IF(X51=2,V51,IF(X51=3,W51," "))))</f>
        <v> </v>
      </c>
      <c r="U51" s="7">
        <v>7</v>
      </c>
      <c r="V51" s="7">
        <v>6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9"/>
      <c r="AA51" s="150"/>
    </row>
    <row r="52" spans="1:27" ht="13.5" customHeight="1" thickBot="1">
      <c r="A52" s="2"/>
      <c r="B52" s="9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64"/>
      <c r="N52" s="7"/>
      <c r="O52" s="7"/>
      <c r="P52" s="8"/>
      <c r="Q52" s="9" t="str">
        <f>IF(X52=0,0,IF(X52=1,N52,IF(X52=2,O52,IF(X52=3,P52," "))))</f>
        <v> </v>
      </c>
      <c r="R52" s="71"/>
      <c r="S52" s="72"/>
      <c r="T52" s="9" t="str">
        <f>IF(X52=0,0,IF(X52=1,U52,IF(X52=2,V52,IF(X52=3,W52," "))))</f>
        <v> </v>
      </c>
      <c r="U52" s="7">
        <v>9</v>
      </c>
      <c r="V52" s="7">
        <v>4</v>
      </c>
      <c r="W52" s="8">
        <v>1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23"/>
      <c r="AA52" s="124"/>
    </row>
    <row r="53" spans="1:27" ht="13.5" customHeight="1" thickBot="1">
      <c r="A53" s="2"/>
      <c r="B53" s="9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64"/>
      <c r="N53" s="169" t="s">
        <v>1</v>
      </c>
      <c r="O53" s="170"/>
      <c r="P53" s="171"/>
      <c r="Q53" s="19"/>
      <c r="R53" s="91"/>
      <c r="S53" s="85"/>
      <c r="T53" s="19"/>
      <c r="U53" s="169" t="s">
        <v>1</v>
      </c>
      <c r="V53" s="170"/>
      <c r="W53" s="171"/>
      <c r="X53" s="37"/>
      <c r="Y53" s="38"/>
      <c r="Z53" s="158"/>
      <c r="AA53" s="159"/>
    </row>
    <row r="54" spans="1:27" ht="13.5" customHeight="1">
      <c r="A54" s="2"/>
      <c r="B54" s="93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64"/>
      <c r="N54" s="7"/>
      <c r="O54" s="7"/>
      <c r="P54" s="8"/>
      <c r="Q54" s="9" t="str">
        <f>IF(X54=0,0,IF(X54=1,N54,IF(X54=2,O54,IF(X54=3,P54," "))))</f>
        <v> </v>
      </c>
      <c r="R54" s="71"/>
      <c r="S54" s="72"/>
      <c r="T54" s="9" t="str">
        <f>IF(X54=0,0,IF(X54=1,U54,IF(X54=2,V54,IF(X54=3,W54," "))))</f>
        <v> </v>
      </c>
      <c r="U54" s="7">
        <v>2</v>
      </c>
      <c r="V54" s="7">
        <v>5</v>
      </c>
      <c r="W54" s="8">
        <v>8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123"/>
      <c r="AA54" s="124"/>
    </row>
    <row r="55" spans="1:27" ht="13.5" customHeight="1">
      <c r="A55" s="2"/>
      <c r="B55" s="9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64"/>
      <c r="N55" s="7"/>
      <c r="O55" s="7"/>
      <c r="P55" s="8"/>
      <c r="Q55" s="9" t="str">
        <f>IF(X55=0,0,IF(X55=1,N55,IF(X55=2,O55,IF(X55=3,P55," "))))</f>
        <v> </v>
      </c>
      <c r="R55" s="71"/>
      <c r="S55" s="72"/>
      <c r="T55" s="9" t="str">
        <f>IF(X55=0,0,IF(X55=1,U55,IF(X55=2,V55,IF(X55=3,W55," "))))</f>
        <v> </v>
      </c>
      <c r="U55" s="7">
        <v>9</v>
      </c>
      <c r="V55" s="7">
        <v>4</v>
      </c>
      <c r="W55" s="8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1"/>
      <c r="AA55" s="52"/>
    </row>
    <row r="56" spans="1:27" ht="13.5" customHeight="1" thickBot="1">
      <c r="A56" s="2"/>
      <c r="B56" s="9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65"/>
      <c r="N56" s="14"/>
      <c r="O56" s="11"/>
      <c r="P56" s="12"/>
      <c r="Q56" s="16" t="str">
        <f>IF(X56=0,0,IF(X56=1,N56,IF(X56=2,O56,IF(X56=3,P56," "))))</f>
        <v> </v>
      </c>
      <c r="R56" s="73"/>
      <c r="S56" s="74"/>
      <c r="T56" s="16" t="str">
        <f>IF(X56=0,0,IF(X56=1,U56,IF(X56=2,V56,IF(X56=3,W56," "))))</f>
        <v> </v>
      </c>
      <c r="U56" s="11">
        <v>7</v>
      </c>
      <c r="V56" s="11">
        <v>6</v>
      </c>
      <c r="W56" s="12">
        <v>3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53"/>
      <c r="AA56" s="54"/>
    </row>
  </sheetData>
  <sheetProtection/>
  <mergeCells count="73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AX2:AZ2"/>
    <mergeCell ref="BA2:BA3"/>
    <mergeCell ref="BB2:BD2"/>
    <mergeCell ref="N53:P53"/>
    <mergeCell ref="U53:W53"/>
    <mergeCell ref="Z53:AA53"/>
    <mergeCell ref="N48:P48"/>
    <mergeCell ref="U48:W48"/>
    <mergeCell ref="N49:P49"/>
    <mergeCell ref="U49:W49"/>
  </mergeCells>
  <conditionalFormatting sqref="N5 U5">
    <cfRule type="expression" priority="594" dxfId="0" stopIfTrue="1">
      <formula>$X$5=1</formula>
    </cfRule>
  </conditionalFormatting>
  <conditionalFormatting sqref="O5 V5">
    <cfRule type="expression" priority="593" dxfId="0" stopIfTrue="1">
      <formula>$X$5=2</formula>
    </cfRule>
  </conditionalFormatting>
  <conditionalFormatting sqref="P5 W5">
    <cfRule type="expression" priority="592" dxfId="0" stopIfTrue="1">
      <formula>$X$5=3</formula>
    </cfRule>
  </conditionalFormatting>
  <conditionalFormatting sqref="N6 U6">
    <cfRule type="expression" priority="591" dxfId="0" stopIfTrue="1">
      <formula>$X$6=1</formula>
    </cfRule>
  </conditionalFormatting>
  <conditionalFormatting sqref="O6 V6">
    <cfRule type="expression" priority="590" dxfId="0" stopIfTrue="1">
      <formula>$X$6=2</formula>
    </cfRule>
  </conditionalFormatting>
  <conditionalFormatting sqref="P6 W6">
    <cfRule type="expression" priority="589" dxfId="0" stopIfTrue="1">
      <formula>$X$6=3</formula>
    </cfRule>
  </conditionalFormatting>
  <conditionalFormatting sqref="N7 U7">
    <cfRule type="expression" priority="588" dxfId="0" stopIfTrue="1">
      <formula>$X$7=1</formula>
    </cfRule>
  </conditionalFormatting>
  <conditionalFormatting sqref="O7 V7">
    <cfRule type="expression" priority="587" dxfId="0" stopIfTrue="1">
      <formula>$X$7=2</formula>
    </cfRule>
  </conditionalFormatting>
  <conditionalFormatting sqref="P7 W7">
    <cfRule type="expression" priority="586" dxfId="0" stopIfTrue="1">
      <formula>$X$7=3</formula>
    </cfRule>
  </conditionalFormatting>
  <conditionalFormatting sqref="N9 U9">
    <cfRule type="expression" priority="585" dxfId="0" stopIfTrue="1">
      <formula>$X$9=1</formula>
    </cfRule>
  </conditionalFormatting>
  <conditionalFormatting sqref="O9 V9">
    <cfRule type="expression" priority="584" dxfId="0" stopIfTrue="1">
      <formula>$X$9=2</formula>
    </cfRule>
  </conditionalFormatting>
  <conditionalFormatting sqref="P9 W9">
    <cfRule type="expression" priority="583" dxfId="0" stopIfTrue="1">
      <formula>$X$9=3</formula>
    </cfRule>
  </conditionalFormatting>
  <conditionalFormatting sqref="N10 U10">
    <cfRule type="expression" priority="582" dxfId="0" stopIfTrue="1">
      <formula>$X$10=1</formula>
    </cfRule>
  </conditionalFormatting>
  <conditionalFormatting sqref="O10 V10">
    <cfRule type="expression" priority="581" dxfId="0" stopIfTrue="1">
      <formula>$X$10=2</formula>
    </cfRule>
  </conditionalFormatting>
  <conditionalFormatting sqref="P10 W10">
    <cfRule type="expression" priority="580" dxfId="0" stopIfTrue="1">
      <formula>$X$10=3</formula>
    </cfRule>
  </conditionalFormatting>
  <conditionalFormatting sqref="N11 U11">
    <cfRule type="expression" priority="579" dxfId="0" stopIfTrue="1">
      <formula>$X$11=1</formula>
    </cfRule>
  </conditionalFormatting>
  <conditionalFormatting sqref="O11 V11">
    <cfRule type="expression" priority="578" dxfId="0" stopIfTrue="1">
      <formula>$X$11=2</formula>
    </cfRule>
  </conditionalFormatting>
  <conditionalFormatting sqref="P11 W11">
    <cfRule type="expression" priority="577" dxfId="0" stopIfTrue="1">
      <formula>$X$11=3</formula>
    </cfRule>
  </conditionalFormatting>
  <conditionalFormatting sqref="N14 U14">
    <cfRule type="expression" priority="576" dxfId="0" stopIfTrue="1">
      <formula>$X$5=1</formula>
    </cfRule>
  </conditionalFormatting>
  <conditionalFormatting sqref="O14 V14">
    <cfRule type="expression" priority="575" dxfId="0" stopIfTrue="1">
      <formula>$X$5=2</formula>
    </cfRule>
  </conditionalFormatting>
  <conditionalFormatting sqref="P14 W14">
    <cfRule type="expression" priority="574" dxfId="0" stopIfTrue="1">
      <formula>$X$5=3</formula>
    </cfRule>
  </conditionalFormatting>
  <conditionalFormatting sqref="N15 U15">
    <cfRule type="expression" priority="573" dxfId="0" stopIfTrue="1">
      <formula>$X$6=1</formula>
    </cfRule>
  </conditionalFormatting>
  <conditionalFormatting sqref="O15 V15">
    <cfRule type="expression" priority="572" dxfId="0" stopIfTrue="1">
      <formula>$X$6=2</formula>
    </cfRule>
  </conditionalFormatting>
  <conditionalFormatting sqref="P15 W15">
    <cfRule type="expression" priority="571" dxfId="0" stopIfTrue="1">
      <formula>$X$6=3</formula>
    </cfRule>
  </conditionalFormatting>
  <conditionalFormatting sqref="N16 U16">
    <cfRule type="expression" priority="570" dxfId="0" stopIfTrue="1">
      <formula>$X$7=1</formula>
    </cfRule>
  </conditionalFormatting>
  <conditionalFormatting sqref="O16 V16">
    <cfRule type="expression" priority="569" dxfId="0" stopIfTrue="1">
      <formula>$X$7=2</formula>
    </cfRule>
  </conditionalFormatting>
  <conditionalFormatting sqref="P16 W16">
    <cfRule type="expression" priority="568" dxfId="0" stopIfTrue="1">
      <formula>$X$7=3</formula>
    </cfRule>
  </conditionalFormatting>
  <conditionalFormatting sqref="N18 U18">
    <cfRule type="expression" priority="567" dxfId="0" stopIfTrue="1">
      <formula>$X$9=1</formula>
    </cfRule>
  </conditionalFormatting>
  <conditionalFormatting sqref="O18 V18">
    <cfRule type="expression" priority="566" dxfId="0" stopIfTrue="1">
      <formula>$X$9=2</formula>
    </cfRule>
  </conditionalFormatting>
  <conditionalFormatting sqref="P18 W18">
    <cfRule type="expression" priority="565" dxfId="0" stopIfTrue="1">
      <formula>$X$9=3</formula>
    </cfRule>
  </conditionalFormatting>
  <conditionalFormatting sqref="N19 U19">
    <cfRule type="expression" priority="564" dxfId="0" stopIfTrue="1">
      <formula>$X$10=1</formula>
    </cfRule>
  </conditionalFormatting>
  <conditionalFormatting sqref="O19 V19">
    <cfRule type="expression" priority="563" dxfId="0" stopIfTrue="1">
      <formula>$X$10=2</formula>
    </cfRule>
  </conditionalFormatting>
  <conditionalFormatting sqref="P19 W19">
    <cfRule type="expression" priority="562" dxfId="0" stopIfTrue="1">
      <formula>$X$10=3</formula>
    </cfRule>
  </conditionalFormatting>
  <conditionalFormatting sqref="N20 U20">
    <cfRule type="expression" priority="561" dxfId="0" stopIfTrue="1">
      <formula>$X$11=1</formula>
    </cfRule>
  </conditionalFormatting>
  <conditionalFormatting sqref="O20 V20">
    <cfRule type="expression" priority="560" dxfId="0" stopIfTrue="1">
      <formula>$X$11=2</formula>
    </cfRule>
  </conditionalFormatting>
  <conditionalFormatting sqref="P20 W20">
    <cfRule type="expression" priority="559" dxfId="0" stopIfTrue="1">
      <formula>$X$11=3</formula>
    </cfRule>
  </conditionalFormatting>
  <conditionalFormatting sqref="N23 U23">
    <cfRule type="expression" priority="558" dxfId="0" stopIfTrue="1">
      <formula>$X$5=1</formula>
    </cfRule>
  </conditionalFormatting>
  <conditionalFormatting sqref="O23 V23">
    <cfRule type="expression" priority="557" dxfId="0" stopIfTrue="1">
      <formula>$X$5=2</formula>
    </cfRule>
  </conditionalFormatting>
  <conditionalFormatting sqref="P23 W23">
    <cfRule type="expression" priority="556" dxfId="0" stopIfTrue="1">
      <formula>$X$5=3</formula>
    </cfRule>
  </conditionalFormatting>
  <conditionalFormatting sqref="N24 U24">
    <cfRule type="expression" priority="555" dxfId="0" stopIfTrue="1">
      <formula>$X$6=1</formula>
    </cfRule>
  </conditionalFormatting>
  <conditionalFormatting sqref="O24 V24">
    <cfRule type="expression" priority="554" dxfId="0" stopIfTrue="1">
      <formula>$X$6=2</formula>
    </cfRule>
  </conditionalFormatting>
  <conditionalFormatting sqref="P24 W24">
    <cfRule type="expression" priority="553" dxfId="0" stopIfTrue="1">
      <formula>$X$6=3</formula>
    </cfRule>
  </conditionalFormatting>
  <conditionalFormatting sqref="N25 U25">
    <cfRule type="expression" priority="552" dxfId="0" stopIfTrue="1">
      <formula>$X$7=1</formula>
    </cfRule>
  </conditionalFormatting>
  <conditionalFormatting sqref="O25 V25">
    <cfRule type="expression" priority="551" dxfId="0" stopIfTrue="1">
      <formula>$X$7=2</formula>
    </cfRule>
  </conditionalFormatting>
  <conditionalFormatting sqref="P25 W25">
    <cfRule type="expression" priority="550" dxfId="0" stopIfTrue="1">
      <formula>$X$7=3</formula>
    </cfRule>
  </conditionalFormatting>
  <conditionalFormatting sqref="N27 U27">
    <cfRule type="expression" priority="549" dxfId="0" stopIfTrue="1">
      <formula>$X$9=1</formula>
    </cfRule>
  </conditionalFormatting>
  <conditionalFormatting sqref="O27 V27">
    <cfRule type="expression" priority="548" dxfId="0" stopIfTrue="1">
      <formula>$X$9=2</formula>
    </cfRule>
  </conditionalFormatting>
  <conditionalFormatting sqref="P27 W27">
    <cfRule type="expression" priority="547" dxfId="0" stopIfTrue="1">
      <formula>$X$9=3</formula>
    </cfRule>
  </conditionalFormatting>
  <conditionalFormatting sqref="N28 U28">
    <cfRule type="expression" priority="546" dxfId="0" stopIfTrue="1">
      <formula>$X$10=1</formula>
    </cfRule>
  </conditionalFormatting>
  <conditionalFormatting sqref="O28 V28">
    <cfRule type="expression" priority="545" dxfId="0" stopIfTrue="1">
      <formula>$X$10=2</formula>
    </cfRule>
  </conditionalFormatting>
  <conditionalFormatting sqref="P28 W28">
    <cfRule type="expression" priority="544" dxfId="0" stopIfTrue="1">
      <formula>$X$10=3</formula>
    </cfRule>
  </conditionalFormatting>
  <conditionalFormatting sqref="N29 U29">
    <cfRule type="expression" priority="543" dxfId="0" stopIfTrue="1">
      <formula>$X$11=1</formula>
    </cfRule>
  </conditionalFormatting>
  <conditionalFormatting sqref="O29 V29">
    <cfRule type="expression" priority="542" dxfId="0" stopIfTrue="1">
      <formula>$X$11=2</formula>
    </cfRule>
  </conditionalFormatting>
  <conditionalFormatting sqref="P29 W29">
    <cfRule type="expression" priority="541" dxfId="0" stopIfTrue="1">
      <formula>$X$11=3</formula>
    </cfRule>
  </conditionalFormatting>
  <conditionalFormatting sqref="N32 U32">
    <cfRule type="expression" priority="540" dxfId="0" stopIfTrue="1">
      <formula>$X$5=1</formula>
    </cfRule>
  </conditionalFormatting>
  <conditionalFormatting sqref="O32 V32">
    <cfRule type="expression" priority="539" dxfId="0" stopIfTrue="1">
      <formula>$X$5=2</formula>
    </cfRule>
  </conditionalFormatting>
  <conditionalFormatting sqref="P32 W32">
    <cfRule type="expression" priority="538" dxfId="0" stopIfTrue="1">
      <formula>$X$5=3</formula>
    </cfRule>
  </conditionalFormatting>
  <conditionalFormatting sqref="N33 U33">
    <cfRule type="expression" priority="537" dxfId="0" stopIfTrue="1">
      <formula>$X$6=1</formula>
    </cfRule>
  </conditionalFormatting>
  <conditionalFormatting sqref="O33 V33">
    <cfRule type="expression" priority="536" dxfId="0" stopIfTrue="1">
      <formula>$X$6=2</formula>
    </cfRule>
  </conditionalFormatting>
  <conditionalFormatting sqref="P33 W33">
    <cfRule type="expression" priority="535" dxfId="0" stopIfTrue="1">
      <formula>$X$6=3</formula>
    </cfRule>
  </conditionalFormatting>
  <conditionalFormatting sqref="N34 U34">
    <cfRule type="expression" priority="534" dxfId="0" stopIfTrue="1">
      <formula>$X$7=1</formula>
    </cfRule>
  </conditionalFormatting>
  <conditionalFormatting sqref="O34 V34">
    <cfRule type="expression" priority="533" dxfId="0" stopIfTrue="1">
      <formula>$X$7=2</formula>
    </cfRule>
  </conditionalFormatting>
  <conditionalFormatting sqref="P34 W34">
    <cfRule type="expression" priority="532" dxfId="0" stopIfTrue="1">
      <formula>$X$7=3</formula>
    </cfRule>
  </conditionalFormatting>
  <conditionalFormatting sqref="N36 U36">
    <cfRule type="expression" priority="531" dxfId="0" stopIfTrue="1">
      <formula>$X$9=1</formula>
    </cfRule>
  </conditionalFormatting>
  <conditionalFormatting sqref="O36 V36">
    <cfRule type="expression" priority="530" dxfId="0" stopIfTrue="1">
      <formula>$X$9=2</formula>
    </cfRule>
  </conditionalFormatting>
  <conditionalFormatting sqref="P36 W36">
    <cfRule type="expression" priority="529" dxfId="0" stopIfTrue="1">
      <formula>$X$9=3</formula>
    </cfRule>
  </conditionalFormatting>
  <conditionalFormatting sqref="N37 U37">
    <cfRule type="expression" priority="528" dxfId="0" stopIfTrue="1">
      <formula>$X$10=1</formula>
    </cfRule>
  </conditionalFormatting>
  <conditionalFormatting sqref="O37 V37">
    <cfRule type="expression" priority="527" dxfId="0" stopIfTrue="1">
      <formula>$X$10=2</formula>
    </cfRule>
  </conditionalFormatting>
  <conditionalFormatting sqref="P37 W37">
    <cfRule type="expression" priority="526" dxfId="0" stopIfTrue="1">
      <formula>$X$10=3</formula>
    </cfRule>
  </conditionalFormatting>
  <conditionalFormatting sqref="N38 U38">
    <cfRule type="expression" priority="525" dxfId="0" stopIfTrue="1">
      <formula>$X$11=1</formula>
    </cfRule>
  </conditionalFormatting>
  <conditionalFormatting sqref="O38 V38">
    <cfRule type="expression" priority="524" dxfId="0" stopIfTrue="1">
      <formula>$X$11=2</formula>
    </cfRule>
  </conditionalFormatting>
  <conditionalFormatting sqref="P38 W38">
    <cfRule type="expression" priority="523" dxfId="0" stopIfTrue="1">
      <formula>$X$11=3</formula>
    </cfRule>
  </conditionalFormatting>
  <conditionalFormatting sqref="N41 U41">
    <cfRule type="expression" priority="522" dxfId="0" stopIfTrue="1">
      <formula>$X$5=1</formula>
    </cfRule>
  </conditionalFormatting>
  <conditionalFormatting sqref="O41 V41">
    <cfRule type="expression" priority="521" dxfId="0" stopIfTrue="1">
      <formula>$X$5=2</formula>
    </cfRule>
  </conditionalFormatting>
  <conditionalFormatting sqref="P41 W41">
    <cfRule type="expression" priority="520" dxfId="0" stopIfTrue="1">
      <formula>$X$5=3</formula>
    </cfRule>
  </conditionalFormatting>
  <conditionalFormatting sqref="N42 U42">
    <cfRule type="expression" priority="519" dxfId="0" stopIfTrue="1">
      <formula>$X$6=1</formula>
    </cfRule>
  </conditionalFormatting>
  <conditionalFormatting sqref="O42 V42">
    <cfRule type="expression" priority="518" dxfId="0" stopIfTrue="1">
      <formula>$X$6=2</formula>
    </cfRule>
  </conditionalFormatting>
  <conditionalFormatting sqref="P42 W42">
    <cfRule type="expression" priority="517" dxfId="0" stopIfTrue="1">
      <formula>$X$6=3</formula>
    </cfRule>
  </conditionalFormatting>
  <conditionalFormatting sqref="N43 U43">
    <cfRule type="expression" priority="516" dxfId="0" stopIfTrue="1">
      <formula>$X$7=1</formula>
    </cfRule>
  </conditionalFormatting>
  <conditionalFormatting sqref="O43 V43">
    <cfRule type="expression" priority="515" dxfId="0" stopIfTrue="1">
      <formula>$X$7=2</formula>
    </cfRule>
  </conditionalFormatting>
  <conditionalFormatting sqref="P43 W43">
    <cfRule type="expression" priority="514" dxfId="0" stopIfTrue="1">
      <formula>$X$7=3</formula>
    </cfRule>
  </conditionalFormatting>
  <conditionalFormatting sqref="N45 U45">
    <cfRule type="expression" priority="513" dxfId="0" stopIfTrue="1">
      <formula>$X$9=1</formula>
    </cfRule>
  </conditionalFormatting>
  <conditionalFormatting sqref="O45 V45">
    <cfRule type="expression" priority="512" dxfId="0" stopIfTrue="1">
      <formula>$X$9=2</formula>
    </cfRule>
  </conditionalFormatting>
  <conditionalFormatting sqref="P45 W45">
    <cfRule type="expression" priority="511" dxfId="0" stopIfTrue="1">
      <formula>$X$9=3</formula>
    </cfRule>
  </conditionalFormatting>
  <conditionalFormatting sqref="N46 U46">
    <cfRule type="expression" priority="510" dxfId="0" stopIfTrue="1">
      <formula>$X$10=1</formula>
    </cfRule>
  </conditionalFormatting>
  <conditionalFormatting sqref="O46 V46">
    <cfRule type="expression" priority="509" dxfId="0" stopIfTrue="1">
      <formula>$X$10=2</formula>
    </cfRule>
  </conditionalFormatting>
  <conditionalFormatting sqref="P46 W46">
    <cfRule type="expression" priority="508" dxfId="0" stopIfTrue="1">
      <formula>$X$10=3</formula>
    </cfRule>
  </conditionalFormatting>
  <conditionalFormatting sqref="N47 U47">
    <cfRule type="expression" priority="507" dxfId="0" stopIfTrue="1">
      <formula>$X$11=1</formula>
    </cfRule>
  </conditionalFormatting>
  <conditionalFormatting sqref="O47 V47">
    <cfRule type="expression" priority="506" dxfId="0" stopIfTrue="1">
      <formula>$X$11=2</formula>
    </cfRule>
  </conditionalFormatting>
  <conditionalFormatting sqref="P47 W47">
    <cfRule type="expression" priority="505" dxfId="0" stopIfTrue="1">
      <formula>$X$11=3</formula>
    </cfRule>
  </conditionalFormatting>
  <conditionalFormatting sqref="N50 U50">
    <cfRule type="expression" priority="504" dxfId="0" stopIfTrue="1">
      <formula>$X$5=1</formula>
    </cfRule>
  </conditionalFormatting>
  <conditionalFormatting sqref="O50 V50">
    <cfRule type="expression" priority="503" dxfId="0" stopIfTrue="1">
      <formula>$X$5=2</formula>
    </cfRule>
  </conditionalFormatting>
  <conditionalFormatting sqref="P50 W50">
    <cfRule type="expression" priority="502" dxfId="0" stopIfTrue="1">
      <formula>$X$5=3</formula>
    </cfRule>
  </conditionalFormatting>
  <conditionalFormatting sqref="N51 U51">
    <cfRule type="expression" priority="501" dxfId="0" stopIfTrue="1">
      <formula>$X$6=1</formula>
    </cfRule>
  </conditionalFormatting>
  <conditionalFormatting sqref="O51 V51">
    <cfRule type="expression" priority="500" dxfId="0" stopIfTrue="1">
      <formula>$X$6=2</formula>
    </cfRule>
  </conditionalFormatting>
  <conditionalFormatting sqref="P51 W51">
    <cfRule type="expression" priority="499" dxfId="0" stopIfTrue="1">
      <formula>$X$6=3</formula>
    </cfRule>
  </conditionalFormatting>
  <conditionalFormatting sqref="N52 U52">
    <cfRule type="expression" priority="498" dxfId="0" stopIfTrue="1">
      <formula>$X$7=1</formula>
    </cfRule>
  </conditionalFormatting>
  <conditionalFormatting sqref="O52 V52">
    <cfRule type="expression" priority="497" dxfId="0" stopIfTrue="1">
      <formula>$X$7=2</formula>
    </cfRule>
  </conditionalFormatting>
  <conditionalFormatting sqref="P52 W52">
    <cfRule type="expression" priority="496" dxfId="0" stopIfTrue="1">
      <formula>$X$7=3</formula>
    </cfRule>
  </conditionalFormatting>
  <conditionalFormatting sqref="N54 U54">
    <cfRule type="expression" priority="495" dxfId="0" stopIfTrue="1">
      <formula>$X$9=1</formula>
    </cfRule>
  </conditionalFormatting>
  <conditionalFormatting sqref="O54 V54">
    <cfRule type="expression" priority="494" dxfId="0" stopIfTrue="1">
      <formula>$X$9=2</formula>
    </cfRule>
  </conditionalFormatting>
  <conditionalFormatting sqref="P54 W54">
    <cfRule type="expression" priority="493" dxfId="0" stopIfTrue="1">
      <formula>$X$9=3</formula>
    </cfRule>
  </conditionalFormatting>
  <conditionalFormatting sqref="N55 U55">
    <cfRule type="expression" priority="492" dxfId="0" stopIfTrue="1">
      <formula>$X$10=1</formula>
    </cfRule>
  </conditionalFormatting>
  <conditionalFormatting sqref="O55 V55">
    <cfRule type="expression" priority="491" dxfId="0" stopIfTrue="1">
      <formula>$X$10=2</formula>
    </cfRule>
  </conditionalFormatting>
  <conditionalFormatting sqref="P55 W55">
    <cfRule type="expression" priority="490" dxfId="0" stopIfTrue="1">
      <formula>$X$10=3</formula>
    </cfRule>
  </conditionalFormatting>
  <conditionalFormatting sqref="N56 U56">
    <cfRule type="expression" priority="489" dxfId="0" stopIfTrue="1">
      <formula>$X$11=1</formula>
    </cfRule>
  </conditionalFormatting>
  <conditionalFormatting sqref="O56 V56">
    <cfRule type="expression" priority="488" dxfId="0" stopIfTrue="1">
      <formula>$X$11=2</formula>
    </cfRule>
  </conditionalFormatting>
  <conditionalFormatting sqref="P56 W56">
    <cfRule type="expression" priority="487" dxfId="0" stopIfTrue="1">
      <formula>$X$11=3</formula>
    </cfRule>
  </conditionalFormatting>
  <conditionalFormatting sqref="N5 U5">
    <cfRule type="expression" priority="486" dxfId="0" stopIfTrue="1">
      <formula>$X$5=1</formula>
    </cfRule>
  </conditionalFormatting>
  <conditionalFormatting sqref="O5 V5">
    <cfRule type="expression" priority="485" dxfId="0" stopIfTrue="1">
      <formula>$X$5=2</formula>
    </cfRule>
  </conditionalFormatting>
  <conditionalFormatting sqref="P5 W5">
    <cfRule type="expression" priority="484" dxfId="0" stopIfTrue="1">
      <formula>$X$5=3</formula>
    </cfRule>
  </conditionalFormatting>
  <conditionalFormatting sqref="N6 U6">
    <cfRule type="expression" priority="483" dxfId="0" stopIfTrue="1">
      <formula>$X$6=1</formula>
    </cfRule>
  </conditionalFormatting>
  <conditionalFormatting sqref="O6 V6">
    <cfRule type="expression" priority="482" dxfId="0" stopIfTrue="1">
      <formula>$X$6=2</formula>
    </cfRule>
  </conditionalFormatting>
  <conditionalFormatting sqref="P6 W6">
    <cfRule type="expression" priority="481" dxfId="0" stopIfTrue="1">
      <formula>$X$6=3</formula>
    </cfRule>
  </conditionalFormatting>
  <conditionalFormatting sqref="N7 U7">
    <cfRule type="expression" priority="480" dxfId="0" stopIfTrue="1">
      <formula>$X$7=1</formula>
    </cfRule>
  </conditionalFormatting>
  <conditionalFormatting sqref="O7 V7">
    <cfRule type="expression" priority="479" dxfId="0" stopIfTrue="1">
      <formula>$X$7=2</formula>
    </cfRule>
  </conditionalFormatting>
  <conditionalFormatting sqref="P7 W7">
    <cfRule type="expression" priority="478" dxfId="0" stopIfTrue="1">
      <formula>$X$7=3</formula>
    </cfRule>
  </conditionalFormatting>
  <conditionalFormatting sqref="N9 U9">
    <cfRule type="expression" priority="477" dxfId="0" stopIfTrue="1">
      <formula>$X$9=1</formula>
    </cfRule>
  </conditionalFormatting>
  <conditionalFormatting sqref="O9 V9">
    <cfRule type="expression" priority="476" dxfId="0" stopIfTrue="1">
      <formula>$X$9=2</formula>
    </cfRule>
  </conditionalFormatting>
  <conditionalFormatting sqref="P9 W9">
    <cfRule type="expression" priority="475" dxfId="0" stopIfTrue="1">
      <formula>$X$9=3</formula>
    </cfRule>
  </conditionalFormatting>
  <conditionalFormatting sqref="N10 U10">
    <cfRule type="expression" priority="474" dxfId="0" stopIfTrue="1">
      <formula>$X$10=1</formula>
    </cfRule>
  </conditionalFormatting>
  <conditionalFormatting sqref="O10 V10">
    <cfRule type="expression" priority="473" dxfId="0" stopIfTrue="1">
      <formula>$X$10=2</formula>
    </cfRule>
  </conditionalFormatting>
  <conditionalFormatting sqref="P10 W10">
    <cfRule type="expression" priority="472" dxfId="0" stopIfTrue="1">
      <formula>$X$10=3</formula>
    </cfRule>
  </conditionalFormatting>
  <conditionalFormatting sqref="N11 U11">
    <cfRule type="expression" priority="471" dxfId="0" stopIfTrue="1">
      <formula>$X$11=1</formula>
    </cfRule>
  </conditionalFormatting>
  <conditionalFormatting sqref="O11 V11">
    <cfRule type="expression" priority="470" dxfId="0" stopIfTrue="1">
      <formula>$X$11=2</formula>
    </cfRule>
  </conditionalFormatting>
  <conditionalFormatting sqref="P11 W11">
    <cfRule type="expression" priority="469" dxfId="0" stopIfTrue="1">
      <formula>$X$11=3</formula>
    </cfRule>
  </conditionalFormatting>
  <conditionalFormatting sqref="N14 U14">
    <cfRule type="expression" priority="468" dxfId="0" stopIfTrue="1">
      <formula>$X$5=1</formula>
    </cfRule>
  </conditionalFormatting>
  <conditionalFormatting sqref="O14 V14">
    <cfRule type="expression" priority="467" dxfId="0" stopIfTrue="1">
      <formula>$X$5=2</formula>
    </cfRule>
  </conditionalFormatting>
  <conditionalFormatting sqref="P14 W14">
    <cfRule type="expression" priority="466" dxfId="0" stopIfTrue="1">
      <formula>$X$5=3</formula>
    </cfRule>
  </conditionalFormatting>
  <conditionalFormatting sqref="N15 U15">
    <cfRule type="expression" priority="465" dxfId="0" stopIfTrue="1">
      <formula>$X$6=1</formula>
    </cfRule>
  </conditionalFormatting>
  <conditionalFormatting sqref="O15 V15">
    <cfRule type="expression" priority="464" dxfId="0" stopIfTrue="1">
      <formula>$X$6=2</formula>
    </cfRule>
  </conditionalFormatting>
  <conditionalFormatting sqref="P15 W15">
    <cfRule type="expression" priority="463" dxfId="0" stopIfTrue="1">
      <formula>$X$6=3</formula>
    </cfRule>
  </conditionalFormatting>
  <conditionalFormatting sqref="N16 U16">
    <cfRule type="expression" priority="462" dxfId="0" stopIfTrue="1">
      <formula>$X$7=1</formula>
    </cfRule>
  </conditionalFormatting>
  <conditionalFormatting sqref="O16 V16">
    <cfRule type="expression" priority="461" dxfId="0" stopIfTrue="1">
      <formula>$X$7=2</formula>
    </cfRule>
  </conditionalFormatting>
  <conditionalFormatting sqref="P16 W16">
    <cfRule type="expression" priority="460" dxfId="0" stopIfTrue="1">
      <formula>$X$7=3</formula>
    </cfRule>
  </conditionalFormatting>
  <conditionalFormatting sqref="N18 U18">
    <cfRule type="expression" priority="459" dxfId="0" stopIfTrue="1">
      <formula>$X$9=1</formula>
    </cfRule>
  </conditionalFormatting>
  <conditionalFormatting sqref="O18 V18">
    <cfRule type="expression" priority="458" dxfId="0" stopIfTrue="1">
      <formula>$X$9=2</formula>
    </cfRule>
  </conditionalFormatting>
  <conditionalFormatting sqref="P18 W18">
    <cfRule type="expression" priority="457" dxfId="0" stopIfTrue="1">
      <formula>$X$9=3</formula>
    </cfRule>
  </conditionalFormatting>
  <conditionalFormatting sqref="N19 U19">
    <cfRule type="expression" priority="456" dxfId="0" stopIfTrue="1">
      <formula>$X$10=1</formula>
    </cfRule>
  </conditionalFormatting>
  <conditionalFormatting sqref="O19 V19">
    <cfRule type="expression" priority="455" dxfId="0" stopIfTrue="1">
      <formula>$X$10=2</formula>
    </cfRule>
  </conditionalFormatting>
  <conditionalFormatting sqref="P19 W19">
    <cfRule type="expression" priority="454" dxfId="0" stopIfTrue="1">
      <formula>$X$10=3</formula>
    </cfRule>
  </conditionalFormatting>
  <conditionalFormatting sqref="N20 U20">
    <cfRule type="expression" priority="453" dxfId="0" stopIfTrue="1">
      <formula>$X$11=1</formula>
    </cfRule>
  </conditionalFormatting>
  <conditionalFormatting sqref="O20 V20">
    <cfRule type="expression" priority="452" dxfId="0" stopIfTrue="1">
      <formula>$X$11=2</formula>
    </cfRule>
  </conditionalFormatting>
  <conditionalFormatting sqref="P20 W20">
    <cfRule type="expression" priority="451" dxfId="0" stopIfTrue="1">
      <formula>$X$11=3</formula>
    </cfRule>
  </conditionalFormatting>
  <conditionalFormatting sqref="N23 U23">
    <cfRule type="expression" priority="450" dxfId="0" stopIfTrue="1">
      <formula>$X$5=1</formula>
    </cfRule>
  </conditionalFormatting>
  <conditionalFormatting sqref="O23 V23">
    <cfRule type="expression" priority="449" dxfId="0" stopIfTrue="1">
      <formula>$X$5=2</formula>
    </cfRule>
  </conditionalFormatting>
  <conditionalFormatting sqref="P23 W23">
    <cfRule type="expression" priority="448" dxfId="0" stopIfTrue="1">
      <formula>$X$5=3</formula>
    </cfRule>
  </conditionalFormatting>
  <conditionalFormatting sqref="N24 U24">
    <cfRule type="expression" priority="447" dxfId="0" stopIfTrue="1">
      <formula>$X$6=1</formula>
    </cfRule>
  </conditionalFormatting>
  <conditionalFormatting sqref="O24 V24">
    <cfRule type="expression" priority="446" dxfId="0" stopIfTrue="1">
      <formula>$X$6=2</formula>
    </cfRule>
  </conditionalFormatting>
  <conditionalFormatting sqref="P24 W24">
    <cfRule type="expression" priority="445" dxfId="0" stopIfTrue="1">
      <formula>$X$6=3</formula>
    </cfRule>
  </conditionalFormatting>
  <conditionalFormatting sqref="N25 U25">
    <cfRule type="expression" priority="444" dxfId="0" stopIfTrue="1">
      <formula>$X$7=1</formula>
    </cfRule>
  </conditionalFormatting>
  <conditionalFormatting sqref="O25 V25">
    <cfRule type="expression" priority="443" dxfId="0" stopIfTrue="1">
      <formula>$X$7=2</formula>
    </cfRule>
  </conditionalFormatting>
  <conditionalFormatting sqref="P25 W25">
    <cfRule type="expression" priority="442" dxfId="0" stopIfTrue="1">
      <formula>$X$7=3</formula>
    </cfRule>
  </conditionalFormatting>
  <conditionalFormatting sqref="N27 U27">
    <cfRule type="expression" priority="441" dxfId="0" stopIfTrue="1">
      <formula>$X$9=1</formula>
    </cfRule>
  </conditionalFormatting>
  <conditionalFormatting sqref="O27 V27">
    <cfRule type="expression" priority="440" dxfId="0" stopIfTrue="1">
      <formula>$X$9=2</formula>
    </cfRule>
  </conditionalFormatting>
  <conditionalFormatting sqref="P27 W27">
    <cfRule type="expression" priority="439" dxfId="0" stopIfTrue="1">
      <formula>$X$9=3</formula>
    </cfRule>
  </conditionalFormatting>
  <conditionalFormatting sqref="N28 U28">
    <cfRule type="expression" priority="438" dxfId="0" stopIfTrue="1">
      <formula>$X$10=1</formula>
    </cfRule>
  </conditionalFormatting>
  <conditionalFormatting sqref="O28 V28">
    <cfRule type="expression" priority="437" dxfId="0" stopIfTrue="1">
      <formula>$X$10=2</formula>
    </cfRule>
  </conditionalFormatting>
  <conditionalFormatting sqref="P28 W28">
    <cfRule type="expression" priority="436" dxfId="0" stopIfTrue="1">
      <formula>$X$10=3</formula>
    </cfRule>
  </conditionalFormatting>
  <conditionalFormatting sqref="N29 U29">
    <cfRule type="expression" priority="435" dxfId="0" stopIfTrue="1">
      <formula>$X$11=1</formula>
    </cfRule>
  </conditionalFormatting>
  <conditionalFormatting sqref="O29 V29">
    <cfRule type="expression" priority="434" dxfId="0" stopIfTrue="1">
      <formula>$X$11=2</formula>
    </cfRule>
  </conditionalFormatting>
  <conditionalFormatting sqref="P29 W29">
    <cfRule type="expression" priority="433" dxfId="0" stopIfTrue="1">
      <formula>$X$11=3</formula>
    </cfRule>
  </conditionalFormatting>
  <conditionalFormatting sqref="N32 U32">
    <cfRule type="expression" priority="432" dxfId="0" stopIfTrue="1">
      <formula>$X$5=1</formula>
    </cfRule>
  </conditionalFormatting>
  <conditionalFormatting sqref="O32 V32">
    <cfRule type="expression" priority="431" dxfId="0" stopIfTrue="1">
      <formula>$X$5=2</formula>
    </cfRule>
  </conditionalFormatting>
  <conditionalFormatting sqref="P32 W32">
    <cfRule type="expression" priority="430" dxfId="0" stopIfTrue="1">
      <formula>$X$5=3</formula>
    </cfRule>
  </conditionalFormatting>
  <conditionalFormatting sqref="N33 U33">
    <cfRule type="expression" priority="429" dxfId="0" stopIfTrue="1">
      <formula>$X$6=1</formula>
    </cfRule>
  </conditionalFormatting>
  <conditionalFormatting sqref="O33 V33">
    <cfRule type="expression" priority="428" dxfId="0" stopIfTrue="1">
      <formula>$X$6=2</formula>
    </cfRule>
  </conditionalFormatting>
  <conditionalFormatting sqref="P33 W33">
    <cfRule type="expression" priority="427" dxfId="0" stopIfTrue="1">
      <formula>$X$6=3</formula>
    </cfRule>
  </conditionalFormatting>
  <conditionalFormatting sqref="N34 U34">
    <cfRule type="expression" priority="426" dxfId="0" stopIfTrue="1">
      <formula>$X$7=1</formula>
    </cfRule>
  </conditionalFormatting>
  <conditionalFormatting sqref="O34 V34">
    <cfRule type="expression" priority="425" dxfId="0" stopIfTrue="1">
      <formula>$X$7=2</formula>
    </cfRule>
  </conditionalFormatting>
  <conditionalFormatting sqref="P34 W34">
    <cfRule type="expression" priority="424" dxfId="0" stopIfTrue="1">
      <formula>$X$7=3</formula>
    </cfRule>
  </conditionalFormatting>
  <conditionalFormatting sqref="N36 U36">
    <cfRule type="expression" priority="423" dxfId="0" stopIfTrue="1">
      <formula>$X$9=1</formula>
    </cfRule>
  </conditionalFormatting>
  <conditionalFormatting sqref="O36 V36">
    <cfRule type="expression" priority="422" dxfId="0" stopIfTrue="1">
      <formula>$X$9=2</formula>
    </cfRule>
  </conditionalFormatting>
  <conditionalFormatting sqref="P36 W36">
    <cfRule type="expression" priority="421" dxfId="0" stopIfTrue="1">
      <formula>$X$9=3</formula>
    </cfRule>
  </conditionalFormatting>
  <conditionalFormatting sqref="N37 U37">
    <cfRule type="expression" priority="420" dxfId="0" stopIfTrue="1">
      <formula>$X$10=1</formula>
    </cfRule>
  </conditionalFormatting>
  <conditionalFormatting sqref="O37 V37">
    <cfRule type="expression" priority="419" dxfId="0" stopIfTrue="1">
      <formula>$X$10=2</formula>
    </cfRule>
  </conditionalFormatting>
  <conditionalFormatting sqref="P37 W37">
    <cfRule type="expression" priority="418" dxfId="0" stopIfTrue="1">
      <formula>$X$10=3</formula>
    </cfRule>
  </conditionalFormatting>
  <conditionalFormatting sqref="N38 U38">
    <cfRule type="expression" priority="417" dxfId="0" stopIfTrue="1">
      <formula>$X$11=1</formula>
    </cfRule>
  </conditionalFormatting>
  <conditionalFormatting sqref="O38 V38">
    <cfRule type="expression" priority="416" dxfId="0" stopIfTrue="1">
      <formula>$X$11=2</formula>
    </cfRule>
  </conditionalFormatting>
  <conditionalFormatting sqref="P38 W38">
    <cfRule type="expression" priority="415" dxfId="0" stopIfTrue="1">
      <formula>$X$11=3</formula>
    </cfRule>
  </conditionalFormatting>
  <conditionalFormatting sqref="N41 U41">
    <cfRule type="expression" priority="414" dxfId="0" stopIfTrue="1">
      <formula>$X$5=1</formula>
    </cfRule>
  </conditionalFormatting>
  <conditionalFormatting sqref="O41 V41">
    <cfRule type="expression" priority="413" dxfId="0" stopIfTrue="1">
      <formula>$X$5=2</formula>
    </cfRule>
  </conditionalFormatting>
  <conditionalFormatting sqref="P41 W41">
    <cfRule type="expression" priority="412" dxfId="0" stopIfTrue="1">
      <formula>$X$5=3</formula>
    </cfRule>
  </conditionalFormatting>
  <conditionalFormatting sqref="N42 U42">
    <cfRule type="expression" priority="411" dxfId="0" stopIfTrue="1">
      <formula>$X$6=1</formula>
    </cfRule>
  </conditionalFormatting>
  <conditionalFormatting sqref="O42 V42">
    <cfRule type="expression" priority="410" dxfId="0" stopIfTrue="1">
      <formula>$X$6=2</formula>
    </cfRule>
  </conditionalFormatting>
  <conditionalFormatting sqref="P42 W42">
    <cfRule type="expression" priority="409" dxfId="0" stopIfTrue="1">
      <formula>$X$6=3</formula>
    </cfRule>
  </conditionalFormatting>
  <conditionalFormatting sqref="N43 U43">
    <cfRule type="expression" priority="408" dxfId="0" stopIfTrue="1">
      <formula>$X$7=1</formula>
    </cfRule>
  </conditionalFormatting>
  <conditionalFormatting sqref="O43 V43">
    <cfRule type="expression" priority="407" dxfId="0" stopIfTrue="1">
      <formula>$X$7=2</formula>
    </cfRule>
  </conditionalFormatting>
  <conditionalFormatting sqref="P43 W43">
    <cfRule type="expression" priority="406" dxfId="0" stopIfTrue="1">
      <formula>$X$7=3</formula>
    </cfRule>
  </conditionalFormatting>
  <conditionalFormatting sqref="N45 U45">
    <cfRule type="expression" priority="405" dxfId="0" stopIfTrue="1">
      <formula>$X$9=1</formula>
    </cfRule>
  </conditionalFormatting>
  <conditionalFormatting sqref="O45 V45">
    <cfRule type="expression" priority="404" dxfId="0" stopIfTrue="1">
      <formula>$X$9=2</formula>
    </cfRule>
  </conditionalFormatting>
  <conditionalFormatting sqref="P45 W45">
    <cfRule type="expression" priority="403" dxfId="0" stopIfTrue="1">
      <formula>$X$9=3</formula>
    </cfRule>
  </conditionalFormatting>
  <conditionalFormatting sqref="N46 U46">
    <cfRule type="expression" priority="402" dxfId="0" stopIfTrue="1">
      <formula>$X$10=1</formula>
    </cfRule>
  </conditionalFormatting>
  <conditionalFormatting sqref="O46 V46">
    <cfRule type="expression" priority="401" dxfId="0" stopIfTrue="1">
      <formula>$X$10=2</formula>
    </cfRule>
  </conditionalFormatting>
  <conditionalFormatting sqref="P46 W46">
    <cfRule type="expression" priority="400" dxfId="0" stopIfTrue="1">
      <formula>$X$10=3</formula>
    </cfRule>
  </conditionalFormatting>
  <conditionalFormatting sqref="N47 U47">
    <cfRule type="expression" priority="399" dxfId="0" stopIfTrue="1">
      <formula>$X$11=1</formula>
    </cfRule>
  </conditionalFormatting>
  <conditionalFormatting sqref="O47 V47">
    <cfRule type="expression" priority="398" dxfId="0" stopIfTrue="1">
      <formula>$X$11=2</formula>
    </cfRule>
  </conditionalFormatting>
  <conditionalFormatting sqref="P47 W47">
    <cfRule type="expression" priority="397" dxfId="0" stopIfTrue="1">
      <formula>$X$11=3</formula>
    </cfRule>
  </conditionalFormatting>
  <conditionalFormatting sqref="N50 U50">
    <cfRule type="expression" priority="396" dxfId="0" stopIfTrue="1">
      <formula>$X$5=1</formula>
    </cfRule>
  </conditionalFormatting>
  <conditionalFormatting sqref="O50 V50">
    <cfRule type="expression" priority="395" dxfId="0" stopIfTrue="1">
      <formula>$X$5=2</formula>
    </cfRule>
  </conditionalFormatting>
  <conditionalFormatting sqref="P50 W50">
    <cfRule type="expression" priority="394" dxfId="0" stopIfTrue="1">
      <formula>$X$5=3</formula>
    </cfRule>
  </conditionalFormatting>
  <conditionalFormatting sqref="N51 U51">
    <cfRule type="expression" priority="393" dxfId="0" stopIfTrue="1">
      <formula>$X$6=1</formula>
    </cfRule>
  </conditionalFormatting>
  <conditionalFormatting sqref="O51 V51">
    <cfRule type="expression" priority="392" dxfId="0" stopIfTrue="1">
      <formula>$X$6=2</formula>
    </cfRule>
  </conditionalFormatting>
  <conditionalFormatting sqref="P51 W51">
    <cfRule type="expression" priority="391" dxfId="0" stopIfTrue="1">
      <formula>$X$6=3</formula>
    </cfRule>
  </conditionalFormatting>
  <conditionalFormatting sqref="N52 U52">
    <cfRule type="expression" priority="390" dxfId="0" stopIfTrue="1">
      <formula>$X$7=1</formula>
    </cfRule>
  </conditionalFormatting>
  <conditionalFormatting sqref="O52 V52">
    <cfRule type="expression" priority="389" dxfId="0" stopIfTrue="1">
      <formula>$X$7=2</formula>
    </cfRule>
  </conditionalFormatting>
  <conditionalFormatting sqref="P52 W52">
    <cfRule type="expression" priority="388" dxfId="0" stopIfTrue="1">
      <formula>$X$7=3</formula>
    </cfRule>
  </conditionalFormatting>
  <conditionalFormatting sqref="N54 U54">
    <cfRule type="expression" priority="387" dxfId="0" stopIfTrue="1">
      <formula>$X$9=1</formula>
    </cfRule>
  </conditionalFormatting>
  <conditionalFormatting sqref="O54 V54">
    <cfRule type="expression" priority="386" dxfId="0" stopIfTrue="1">
      <formula>$X$9=2</formula>
    </cfRule>
  </conditionalFormatting>
  <conditionalFormatting sqref="P54 W54">
    <cfRule type="expression" priority="385" dxfId="0" stopIfTrue="1">
      <formula>$X$9=3</formula>
    </cfRule>
  </conditionalFormatting>
  <conditionalFormatting sqref="N55 U55">
    <cfRule type="expression" priority="384" dxfId="0" stopIfTrue="1">
      <formula>$X$10=1</formula>
    </cfRule>
  </conditionalFormatting>
  <conditionalFormatting sqref="O55 V55">
    <cfRule type="expression" priority="383" dxfId="0" stopIfTrue="1">
      <formula>$X$10=2</formula>
    </cfRule>
  </conditionalFormatting>
  <conditionalFormatting sqref="P55 W55">
    <cfRule type="expression" priority="382" dxfId="0" stopIfTrue="1">
      <formula>$X$10=3</formula>
    </cfRule>
  </conditionalFormatting>
  <conditionalFormatting sqref="N56 U56">
    <cfRule type="expression" priority="381" dxfId="0" stopIfTrue="1">
      <formula>$X$11=1</formula>
    </cfRule>
  </conditionalFormatting>
  <conditionalFormatting sqref="O56 V56">
    <cfRule type="expression" priority="380" dxfId="0" stopIfTrue="1">
      <formula>$X$11=2</formula>
    </cfRule>
  </conditionalFormatting>
  <conditionalFormatting sqref="P56 W56">
    <cfRule type="expression" priority="379" dxfId="0" stopIfTrue="1">
      <formula>$X$11=3</formula>
    </cfRule>
  </conditionalFormatting>
  <conditionalFormatting sqref="N5 U5">
    <cfRule type="expression" priority="378" dxfId="0" stopIfTrue="1">
      <formula>$X$5=1</formula>
    </cfRule>
  </conditionalFormatting>
  <conditionalFormatting sqref="O5 V5">
    <cfRule type="expression" priority="377" dxfId="0" stopIfTrue="1">
      <formula>$X$5=2</formula>
    </cfRule>
  </conditionalFormatting>
  <conditionalFormatting sqref="P5 W5">
    <cfRule type="expression" priority="376" dxfId="0" stopIfTrue="1">
      <formula>$X$5=3</formula>
    </cfRule>
  </conditionalFormatting>
  <conditionalFormatting sqref="N6 U6">
    <cfRule type="expression" priority="375" dxfId="0" stopIfTrue="1">
      <formula>$X$6=1</formula>
    </cfRule>
  </conditionalFormatting>
  <conditionalFormatting sqref="O6 V6">
    <cfRule type="expression" priority="374" dxfId="0" stopIfTrue="1">
      <formula>$X$6=2</formula>
    </cfRule>
  </conditionalFormatting>
  <conditionalFormatting sqref="P6 W6">
    <cfRule type="expression" priority="373" dxfId="0" stopIfTrue="1">
      <formula>$X$6=3</formula>
    </cfRule>
  </conditionalFormatting>
  <conditionalFormatting sqref="N7 U7">
    <cfRule type="expression" priority="372" dxfId="0" stopIfTrue="1">
      <formula>$X$7=1</formula>
    </cfRule>
  </conditionalFormatting>
  <conditionalFormatting sqref="O7 V7">
    <cfRule type="expression" priority="371" dxfId="0" stopIfTrue="1">
      <formula>$X$7=2</formula>
    </cfRule>
  </conditionalFormatting>
  <conditionalFormatting sqref="P7 W7">
    <cfRule type="expression" priority="370" dxfId="0" stopIfTrue="1">
      <formula>$X$7=3</formula>
    </cfRule>
  </conditionalFormatting>
  <conditionalFormatting sqref="N9 U9">
    <cfRule type="expression" priority="369" dxfId="0" stopIfTrue="1">
      <formula>$X$9=1</formula>
    </cfRule>
  </conditionalFormatting>
  <conditionalFormatting sqref="O9 V9">
    <cfRule type="expression" priority="368" dxfId="0" stopIfTrue="1">
      <formula>$X$9=2</formula>
    </cfRule>
  </conditionalFormatting>
  <conditionalFormatting sqref="P9 W9">
    <cfRule type="expression" priority="367" dxfId="0" stopIfTrue="1">
      <formula>$X$9=3</formula>
    </cfRule>
  </conditionalFormatting>
  <conditionalFormatting sqref="N10 U10">
    <cfRule type="expression" priority="366" dxfId="0" stopIfTrue="1">
      <formula>$X$10=1</formula>
    </cfRule>
  </conditionalFormatting>
  <conditionalFormatting sqref="O10 V10">
    <cfRule type="expression" priority="365" dxfId="0" stopIfTrue="1">
      <formula>$X$10=2</formula>
    </cfRule>
  </conditionalFormatting>
  <conditionalFormatting sqref="P10 W10">
    <cfRule type="expression" priority="364" dxfId="0" stopIfTrue="1">
      <formula>$X$10=3</formula>
    </cfRule>
  </conditionalFormatting>
  <conditionalFormatting sqref="N11 U11">
    <cfRule type="expression" priority="363" dxfId="0" stopIfTrue="1">
      <formula>$X$11=1</formula>
    </cfRule>
  </conditionalFormatting>
  <conditionalFormatting sqref="O11 V11">
    <cfRule type="expression" priority="362" dxfId="0" stopIfTrue="1">
      <formula>$X$11=2</formula>
    </cfRule>
  </conditionalFormatting>
  <conditionalFormatting sqref="P11 W11">
    <cfRule type="expression" priority="361" dxfId="0" stopIfTrue="1">
      <formula>$X$11=3</formula>
    </cfRule>
  </conditionalFormatting>
  <conditionalFormatting sqref="N14 U14">
    <cfRule type="expression" priority="360" dxfId="0" stopIfTrue="1">
      <formula>$X$5=1</formula>
    </cfRule>
  </conditionalFormatting>
  <conditionalFormatting sqref="O14 V14">
    <cfRule type="expression" priority="359" dxfId="0" stopIfTrue="1">
      <formula>$X$5=2</formula>
    </cfRule>
  </conditionalFormatting>
  <conditionalFormatting sqref="P14 W14">
    <cfRule type="expression" priority="358" dxfId="0" stopIfTrue="1">
      <formula>$X$5=3</formula>
    </cfRule>
  </conditionalFormatting>
  <conditionalFormatting sqref="N15 U15">
    <cfRule type="expression" priority="357" dxfId="0" stopIfTrue="1">
      <formula>$X$6=1</formula>
    </cfRule>
  </conditionalFormatting>
  <conditionalFormatting sqref="O15 V15">
    <cfRule type="expression" priority="356" dxfId="0" stopIfTrue="1">
      <formula>$X$6=2</formula>
    </cfRule>
  </conditionalFormatting>
  <conditionalFormatting sqref="P15 W15">
    <cfRule type="expression" priority="355" dxfId="0" stopIfTrue="1">
      <formula>$X$6=3</formula>
    </cfRule>
  </conditionalFormatting>
  <conditionalFormatting sqref="N16 U16">
    <cfRule type="expression" priority="354" dxfId="0" stopIfTrue="1">
      <formula>$X$7=1</formula>
    </cfRule>
  </conditionalFormatting>
  <conditionalFormatting sqref="O16 V16">
    <cfRule type="expression" priority="353" dxfId="0" stopIfTrue="1">
      <formula>$X$7=2</formula>
    </cfRule>
  </conditionalFormatting>
  <conditionalFormatting sqref="P16 W16">
    <cfRule type="expression" priority="352" dxfId="0" stopIfTrue="1">
      <formula>$X$7=3</formula>
    </cfRule>
  </conditionalFormatting>
  <conditionalFormatting sqref="N18 U18">
    <cfRule type="expression" priority="351" dxfId="0" stopIfTrue="1">
      <formula>$X$9=1</formula>
    </cfRule>
  </conditionalFormatting>
  <conditionalFormatting sqref="O18 V18">
    <cfRule type="expression" priority="350" dxfId="0" stopIfTrue="1">
      <formula>$X$9=2</formula>
    </cfRule>
  </conditionalFormatting>
  <conditionalFormatting sqref="P18 W18">
    <cfRule type="expression" priority="349" dxfId="0" stopIfTrue="1">
      <formula>$X$9=3</formula>
    </cfRule>
  </conditionalFormatting>
  <conditionalFormatting sqref="N19 U19">
    <cfRule type="expression" priority="348" dxfId="0" stopIfTrue="1">
      <formula>$X$10=1</formula>
    </cfRule>
  </conditionalFormatting>
  <conditionalFormatting sqref="O19 V19">
    <cfRule type="expression" priority="347" dxfId="0" stopIfTrue="1">
      <formula>$X$10=2</formula>
    </cfRule>
  </conditionalFormatting>
  <conditionalFormatting sqref="P19 W19">
    <cfRule type="expression" priority="346" dxfId="0" stopIfTrue="1">
      <formula>$X$10=3</formula>
    </cfRule>
  </conditionalFormatting>
  <conditionalFormatting sqref="N20 U20">
    <cfRule type="expression" priority="345" dxfId="0" stopIfTrue="1">
      <formula>$X$11=1</formula>
    </cfRule>
  </conditionalFormatting>
  <conditionalFormatting sqref="O20 V20">
    <cfRule type="expression" priority="344" dxfId="0" stopIfTrue="1">
      <formula>$X$11=2</formula>
    </cfRule>
  </conditionalFormatting>
  <conditionalFormatting sqref="P20 W20">
    <cfRule type="expression" priority="343" dxfId="0" stopIfTrue="1">
      <formula>$X$11=3</formula>
    </cfRule>
  </conditionalFormatting>
  <conditionalFormatting sqref="N23 U23">
    <cfRule type="expression" priority="342" dxfId="0" stopIfTrue="1">
      <formula>$X$5=1</formula>
    </cfRule>
  </conditionalFormatting>
  <conditionalFormatting sqref="O23 V23">
    <cfRule type="expression" priority="341" dxfId="0" stopIfTrue="1">
      <formula>$X$5=2</formula>
    </cfRule>
  </conditionalFormatting>
  <conditionalFormatting sqref="P23 W23">
    <cfRule type="expression" priority="340" dxfId="0" stopIfTrue="1">
      <formula>$X$5=3</formula>
    </cfRule>
  </conditionalFormatting>
  <conditionalFormatting sqref="N24 U24">
    <cfRule type="expression" priority="339" dxfId="0" stopIfTrue="1">
      <formula>$X$6=1</formula>
    </cfRule>
  </conditionalFormatting>
  <conditionalFormatting sqref="O24 V24">
    <cfRule type="expression" priority="338" dxfId="0" stopIfTrue="1">
      <formula>$X$6=2</formula>
    </cfRule>
  </conditionalFormatting>
  <conditionalFormatting sqref="P24 W24">
    <cfRule type="expression" priority="337" dxfId="0" stopIfTrue="1">
      <formula>$X$6=3</formula>
    </cfRule>
  </conditionalFormatting>
  <conditionalFormatting sqref="N25 U25">
    <cfRule type="expression" priority="336" dxfId="0" stopIfTrue="1">
      <formula>$X$7=1</formula>
    </cfRule>
  </conditionalFormatting>
  <conditionalFormatting sqref="O25 V25">
    <cfRule type="expression" priority="335" dxfId="0" stopIfTrue="1">
      <formula>$X$7=2</formula>
    </cfRule>
  </conditionalFormatting>
  <conditionalFormatting sqref="P25 W25">
    <cfRule type="expression" priority="334" dxfId="0" stopIfTrue="1">
      <formula>$X$7=3</formula>
    </cfRule>
  </conditionalFormatting>
  <conditionalFormatting sqref="N27 U27">
    <cfRule type="expression" priority="333" dxfId="0" stopIfTrue="1">
      <formula>$X$9=1</formula>
    </cfRule>
  </conditionalFormatting>
  <conditionalFormatting sqref="O27 V27">
    <cfRule type="expression" priority="332" dxfId="0" stopIfTrue="1">
      <formula>$X$9=2</formula>
    </cfRule>
  </conditionalFormatting>
  <conditionalFormatting sqref="P27 W27">
    <cfRule type="expression" priority="331" dxfId="0" stopIfTrue="1">
      <formula>$X$9=3</formula>
    </cfRule>
  </conditionalFormatting>
  <conditionalFormatting sqref="N28 U28">
    <cfRule type="expression" priority="330" dxfId="0" stopIfTrue="1">
      <formula>$X$10=1</formula>
    </cfRule>
  </conditionalFormatting>
  <conditionalFormatting sqref="O28 V28">
    <cfRule type="expression" priority="329" dxfId="0" stopIfTrue="1">
      <formula>$X$10=2</formula>
    </cfRule>
  </conditionalFormatting>
  <conditionalFormatting sqref="P28 W28">
    <cfRule type="expression" priority="328" dxfId="0" stopIfTrue="1">
      <formula>$X$10=3</formula>
    </cfRule>
  </conditionalFormatting>
  <conditionalFormatting sqref="N29 U29">
    <cfRule type="expression" priority="327" dxfId="0" stopIfTrue="1">
      <formula>$X$11=1</formula>
    </cfRule>
  </conditionalFormatting>
  <conditionalFormatting sqref="O29 V29">
    <cfRule type="expression" priority="326" dxfId="0" stopIfTrue="1">
      <formula>$X$11=2</formula>
    </cfRule>
  </conditionalFormatting>
  <conditionalFormatting sqref="P29 W29">
    <cfRule type="expression" priority="325" dxfId="0" stopIfTrue="1">
      <formula>$X$11=3</formula>
    </cfRule>
  </conditionalFormatting>
  <conditionalFormatting sqref="N32 U32">
    <cfRule type="expression" priority="324" dxfId="0" stopIfTrue="1">
      <formula>$X$5=1</formula>
    </cfRule>
  </conditionalFormatting>
  <conditionalFormatting sqref="O32 V32">
    <cfRule type="expression" priority="323" dxfId="0" stopIfTrue="1">
      <formula>$X$5=2</formula>
    </cfRule>
  </conditionalFormatting>
  <conditionalFormatting sqref="P32 W32">
    <cfRule type="expression" priority="322" dxfId="0" stopIfTrue="1">
      <formula>$X$5=3</formula>
    </cfRule>
  </conditionalFormatting>
  <conditionalFormatting sqref="N33 U33">
    <cfRule type="expression" priority="321" dxfId="0" stopIfTrue="1">
      <formula>$X$6=1</formula>
    </cfRule>
  </conditionalFormatting>
  <conditionalFormatting sqref="O33 V33">
    <cfRule type="expression" priority="320" dxfId="0" stopIfTrue="1">
      <formula>$X$6=2</formula>
    </cfRule>
  </conditionalFormatting>
  <conditionalFormatting sqref="P33 W33">
    <cfRule type="expression" priority="319" dxfId="0" stopIfTrue="1">
      <formula>$X$6=3</formula>
    </cfRule>
  </conditionalFormatting>
  <conditionalFormatting sqref="N34 U34">
    <cfRule type="expression" priority="318" dxfId="0" stopIfTrue="1">
      <formula>$X$7=1</formula>
    </cfRule>
  </conditionalFormatting>
  <conditionalFormatting sqref="O34 V34">
    <cfRule type="expression" priority="317" dxfId="0" stopIfTrue="1">
      <formula>$X$7=2</formula>
    </cfRule>
  </conditionalFormatting>
  <conditionalFormatting sqref="P34 W34">
    <cfRule type="expression" priority="316" dxfId="0" stopIfTrue="1">
      <formula>$X$7=3</formula>
    </cfRule>
  </conditionalFormatting>
  <conditionalFormatting sqref="N36 U36">
    <cfRule type="expression" priority="315" dxfId="0" stopIfTrue="1">
      <formula>$X$9=1</formula>
    </cfRule>
  </conditionalFormatting>
  <conditionalFormatting sqref="O36 V36">
    <cfRule type="expression" priority="314" dxfId="0" stopIfTrue="1">
      <formula>$X$9=2</formula>
    </cfRule>
  </conditionalFormatting>
  <conditionalFormatting sqref="P36 W36">
    <cfRule type="expression" priority="313" dxfId="0" stopIfTrue="1">
      <formula>$X$9=3</formula>
    </cfRule>
  </conditionalFormatting>
  <conditionalFormatting sqref="N37 U37">
    <cfRule type="expression" priority="312" dxfId="0" stopIfTrue="1">
      <formula>$X$10=1</formula>
    </cfRule>
  </conditionalFormatting>
  <conditionalFormatting sqref="O37 V37">
    <cfRule type="expression" priority="311" dxfId="0" stopIfTrue="1">
      <formula>$X$10=2</formula>
    </cfRule>
  </conditionalFormatting>
  <conditionalFormatting sqref="P37 W37">
    <cfRule type="expression" priority="310" dxfId="0" stopIfTrue="1">
      <formula>$X$10=3</formula>
    </cfRule>
  </conditionalFormatting>
  <conditionalFormatting sqref="N38 U38">
    <cfRule type="expression" priority="309" dxfId="0" stopIfTrue="1">
      <formula>$X$11=1</formula>
    </cfRule>
  </conditionalFormatting>
  <conditionalFormatting sqref="O38 V38">
    <cfRule type="expression" priority="308" dxfId="0" stopIfTrue="1">
      <formula>$X$11=2</formula>
    </cfRule>
  </conditionalFormatting>
  <conditionalFormatting sqref="P38 W38">
    <cfRule type="expression" priority="307" dxfId="0" stopIfTrue="1">
      <formula>$X$11=3</formula>
    </cfRule>
  </conditionalFormatting>
  <conditionalFormatting sqref="N41 U41">
    <cfRule type="expression" priority="306" dxfId="0" stopIfTrue="1">
      <formula>$X$5=1</formula>
    </cfRule>
  </conditionalFormatting>
  <conditionalFormatting sqref="O41 V41">
    <cfRule type="expression" priority="305" dxfId="0" stopIfTrue="1">
      <formula>$X$5=2</formula>
    </cfRule>
  </conditionalFormatting>
  <conditionalFormatting sqref="P41 W41">
    <cfRule type="expression" priority="304" dxfId="0" stopIfTrue="1">
      <formula>$X$5=3</formula>
    </cfRule>
  </conditionalFormatting>
  <conditionalFormatting sqref="N42 U42">
    <cfRule type="expression" priority="303" dxfId="0" stopIfTrue="1">
      <formula>$X$6=1</formula>
    </cfRule>
  </conditionalFormatting>
  <conditionalFormatting sqref="O42 V42">
    <cfRule type="expression" priority="302" dxfId="0" stopIfTrue="1">
      <formula>$X$6=2</formula>
    </cfRule>
  </conditionalFormatting>
  <conditionalFormatting sqref="P42 W42">
    <cfRule type="expression" priority="301" dxfId="0" stopIfTrue="1">
      <formula>$X$6=3</formula>
    </cfRule>
  </conditionalFormatting>
  <conditionalFormatting sqref="N43 U43">
    <cfRule type="expression" priority="300" dxfId="0" stopIfTrue="1">
      <formula>$X$7=1</formula>
    </cfRule>
  </conditionalFormatting>
  <conditionalFormatting sqref="O43 V43">
    <cfRule type="expression" priority="299" dxfId="0" stopIfTrue="1">
      <formula>$X$7=2</formula>
    </cfRule>
  </conditionalFormatting>
  <conditionalFormatting sqref="P43 W43">
    <cfRule type="expression" priority="298" dxfId="0" stopIfTrue="1">
      <formula>$X$7=3</formula>
    </cfRule>
  </conditionalFormatting>
  <conditionalFormatting sqref="N45 U45">
    <cfRule type="expression" priority="297" dxfId="0" stopIfTrue="1">
      <formula>$X$9=1</formula>
    </cfRule>
  </conditionalFormatting>
  <conditionalFormatting sqref="O45 V45">
    <cfRule type="expression" priority="296" dxfId="0" stopIfTrue="1">
      <formula>$X$9=2</formula>
    </cfRule>
  </conditionalFormatting>
  <conditionalFormatting sqref="P45 W45">
    <cfRule type="expression" priority="295" dxfId="0" stopIfTrue="1">
      <formula>$X$9=3</formula>
    </cfRule>
  </conditionalFormatting>
  <conditionalFormatting sqref="N46 U46">
    <cfRule type="expression" priority="294" dxfId="0" stopIfTrue="1">
      <formula>$X$10=1</formula>
    </cfRule>
  </conditionalFormatting>
  <conditionalFormatting sqref="O46 V46">
    <cfRule type="expression" priority="293" dxfId="0" stopIfTrue="1">
      <formula>$X$10=2</formula>
    </cfRule>
  </conditionalFormatting>
  <conditionalFormatting sqref="P46 W46">
    <cfRule type="expression" priority="292" dxfId="0" stopIfTrue="1">
      <formula>$X$10=3</formula>
    </cfRule>
  </conditionalFormatting>
  <conditionalFormatting sqref="N47 U47">
    <cfRule type="expression" priority="291" dxfId="0" stopIfTrue="1">
      <formula>$X$11=1</formula>
    </cfRule>
  </conditionalFormatting>
  <conditionalFormatting sqref="O47 V47">
    <cfRule type="expression" priority="290" dxfId="0" stopIfTrue="1">
      <formula>$X$11=2</formula>
    </cfRule>
  </conditionalFormatting>
  <conditionalFormatting sqref="P47 W47">
    <cfRule type="expression" priority="289" dxfId="0" stopIfTrue="1">
      <formula>$X$11=3</formula>
    </cfRule>
  </conditionalFormatting>
  <conditionalFormatting sqref="N50 U50">
    <cfRule type="expression" priority="288" dxfId="0" stopIfTrue="1">
      <formula>$X$5=1</formula>
    </cfRule>
  </conditionalFormatting>
  <conditionalFormatting sqref="O50 V50">
    <cfRule type="expression" priority="287" dxfId="0" stopIfTrue="1">
      <formula>$X$5=2</formula>
    </cfRule>
  </conditionalFormatting>
  <conditionalFormatting sqref="P50 W50">
    <cfRule type="expression" priority="286" dxfId="0" stopIfTrue="1">
      <formula>$X$5=3</formula>
    </cfRule>
  </conditionalFormatting>
  <conditionalFormatting sqref="N51 U51">
    <cfRule type="expression" priority="285" dxfId="0" stopIfTrue="1">
      <formula>$X$6=1</formula>
    </cfRule>
  </conditionalFormatting>
  <conditionalFormatting sqref="O51 V51">
    <cfRule type="expression" priority="284" dxfId="0" stopIfTrue="1">
      <formula>$X$6=2</formula>
    </cfRule>
  </conditionalFormatting>
  <conditionalFormatting sqref="P51 W51">
    <cfRule type="expression" priority="283" dxfId="0" stopIfTrue="1">
      <formula>$X$6=3</formula>
    </cfRule>
  </conditionalFormatting>
  <conditionalFormatting sqref="N52 U52">
    <cfRule type="expression" priority="282" dxfId="0" stopIfTrue="1">
      <formula>$X$7=1</formula>
    </cfRule>
  </conditionalFormatting>
  <conditionalFormatting sqref="O52 V52">
    <cfRule type="expression" priority="281" dxfId="0" stopIfTrue="1">
      <formula>$X$7=2</formula>
    </cfRule>
  </conditionalFormatting>
  <conditionalFormatting sqref="P52 W52">
    <cfRule type="expression" priority="280" dxfId="0" stopIfTrue="1">
      <formula>$X$7=3</formula>
    </cfRule>
  </conditionalFormatting>
  <conditionalFormatting sqref="N54 U54">
    <cfRule type="expression" priority="279" dxfId="0" stopIfTrue="1">
      <formula>$X$9=1</formula>
    </cfRule>
  </conditionalFormatting>
  <conditionalFormatting sqref="O54 V54">
    <cfRule type="expression" priority="278" dxfId="0" stopIfTrue="1">
      <formula>$X$9=2</formula>
    </cfRule>
  </conditionalFormatting>
  <conditionalFormatting sqref="P54 W54">
    <cfRule type="expression" priority="277" dxfId="0" stopIfTrue="1">
      <formula>$X$9=3</formula>
    </cfRule>
  </conditionalFormatting>
  <conditionalFormatting sqref="N55 U55">
    <cfRule type="expression" priority="276" dxfId="0" stopIfTrue="1">
      <formula>$X$10=1</formula>
    </cfRule>
  </conditionalFormatting>
  <conditionalFormatting sqref="O55 V55">
    <cfRule type="expression" priority="275" dxfId="0" stopIfTrue="1">
      <formula>$X$10=2</formula>
    </cfRule>
  </conditionalFormatting>
  <conditionalFormatting sqref="P55 W55">
    <cfRule type="expression" priority="274" dxfId="0" stopIfTrue="1">
      <formula>$X$10=3</formula>
    </cfRule>
  </conditionalFormatting>
  <conditionalFormatting sqref="N56 U56">
    <cfRule type="expression" priority="273" dxfId="0" stopIfTrue="1">
      <formula>$X$11=1</formula>
    </cfRule>
  </conditionalFormatting>
  <conditionalFormatting sqref="O56 V56">
    <cfRule type="expression" priority="272" dxfId="0" stopIfTrue="1">
      <formula>$X$11=2</formula>
    </cfRule>
  </conditionalFormatting>
  <conditionalFormatting sqref="P56 W56">
    <cfRule type="expression" priority="271" dxfId="0" stopIfTrue="1">
      <formula>$X$11=3</formula>
    </cfRule>
  </conditionalFormatting>
  <conditionalFormatting sqref="U14 U23 U32">
    <cfRule type="expression" priority="270" dxfId="0" stopIfTrue="1">
      <formula>$X$5=1</formula>
    </cfRule>
  </conditionalFormatting>
  <conditionalFormatting sqref="V14 V23 V32">
    <cfRule type="expression" priority="269" dxfId="0" stopIfTrue="1">
      <formula>$X$5=2</formula>
    </cfRule>
  </conditionalFormatting>
  <conditionalFormatting sqref="W14 W23 W32">
    <cfRule type="expression" priority="268" dxfId="0" stopIfTrue="1">
      <formula>$X$5=3</formula>
    </cfRule>
  </conditionalFormatting>
  <conditionalFormatting sqref="U15 U24 U33">
    <cfRule type="expression" priority="267" dxfId="0" stopIfTrue="1">
      <formula>$X$6=1</formula>
    </cfRule>
  </conditionalFormatting>
  <conditionalFormatting sqref="V15 V24 V33">
    <cfRule type="expression" priority="266" dxfId="0" stopIfTrue="1">
      <formula>$X$6=2</formula>
    </cfRule>
  </conditionalFormatting>
  <conditionalFormatting sqref="W15 W24 W33">
    <cfRule type="expression" priority="265" dxfId="0" stopIfTrue="1">
      <formula>$X$6=3</formula>
    </cfRule>
  </conditionalFormatting>
  <conditionalFormatting sqref="U16 U25 U34">
    <cfRule type="expression" priority="264" dxfId="0" stopIfTrue="1">
      <formula>$X$7=1</formula>
    </cfRule>
  </conditionalFormatting>
  <conditionalFormatting sqref="V16 V25 V34">
    <cfRule type="expression" priority="263" dxfId="0" stopIfTrue="1">
      <formula>$X$7=2</formula>
    </cfRule>
  </conditionalFormatting>
  <conditionalFormatting sqref="W16 W25 W34">
    <cfRule type="expression" priority="262" dxfId="0" stopIfTrue="1">
      <formula>$X$7=3</formula>
    </cfRule>
  </conditionalFormatting>
  <conditionalFormatting sqref="U18 U27 U36">
    <cfRule type="expression" priority="261" dxfId="0" stopIfTrue="1">
      <formula>$X$9=1</formula>
    </cfRule>
  </conditionalFormatting>
  <conditionalFormatting sqref="V18 V27 V36">
    <cfRule type="expression" priority="260" dxfId="0" stopIfTrue="1">
      <formula>$X$9=2</formula>
    </cfRule>
  </conditionalFormatting>
  <conditionalFormatting sqref="W18 W27 W36">
    <cfRule type="expression" priority="259" dxfId="0" stopIfTrue="1">
      <formula>$X$9=3</formula>
    </cfRule>
  </conditionalFormatting>
  <conditionalFormatting sqref="U19 U28 U37">
    <cfRule type="expression" priority="258" dxfId="0" stopIfTrue="1">
      <formula>$X$10=1</formula>
    </cfRule>
  </conditionalFormatting>
  <conditionalFormatting sqref="V19 V28 V37">
    <cfRule type="expression" priority="257" dxfId="0" stopIfTrue="1">
      <formula>$X$10=2</formula>
    </cfRule>
  </conditionalFormatting>
  <conditionalFormatting sqref="W19 W28 W37">
    <cfRule type="expression" priority="256" dxfId="0" stopIfTrue="1">
      <formula>$X$10=3</formula>
    </cfRule>
  </conditionalFormatting>
  <conditionalFormatting sqref="U20 U29 U38">
    <cfRule type="expression" priority="255" dxfId="0" stopIfTrue="1">
      <formula>$X$11=1</formula>
    </cfRule>
  </conditionalFormatting>
  <conditionalFormatting sqref="V20 V29 V38">
    <cfRule type="expression" priority="254" dxfId="0" stopIfTrue="1">
      <formula>$X$11=2</formula>
    </cfRule>
  </conditionalFormatting>
  <conditionalFormatting sqref="W20 W29 W38">
    <cfRule type="expression" priority="253" dxfId="0" stopIfTrue="1">
      <formula>$X$11=3</formula>
    </cfRule>
  </conditionalFormatting>
  <conditionalFormatting sqref="N14 N23 N32">
    <cfRule type="expression" priority="252" dxfId="0" stopIfTrue="1">
      <formula>$X$5=1</formula>
    </cfRule>
  </conditionalFormatting>
  <conditionalFormatting sqref="O14 O23 O32">
    <cfRule type="expression" priority="251" dxfId="0" stopIfTrue="1">
      <formula>$X$5=2</formula>
    </cfRule>
  </conditionalFormatting>
  <conditionalFormatting sqref="P14 P23 P32">
    <cfRule type="expression" priority="250" dxfId="0" stopIfTrue="1">
      <formula>$X$5=3</formula>
    </cfRule>
  </conditionalFormatting>
  <conditionalFormatting sqref="N15 N24 N33">
    <cfRule type="expression" priority="249" dxfId="0" stopIfTrue="1">
      <formula>$X$6=1</formula>
    </cfRule>
  </conditionalFormatting>
  <conditionalFormatting sqref="O15 O24 O33">
    <cfRule type="expression" priority="248" dxfId="0" stopIfTrue="1">
      <formula>$X$6=2</formula>
    </cfRule>
  </conditionalFormatting>
  <conditionalFormatting sqref="P15 P24 P33">
    <cfRule type="expression" priority="247" dxfId="0" stopIfTrue="1">
      <formula>$X$6=3</formula>
    </cfRule>
  </conditionalFormatting>
  <conditionalFormatting sqref="N16 N25 N34">
    <cfRule type="expression" priority="246" dxfId="0" stopIfTrue="1">
      <formula>$X$7=1</formula>
    </cfRule>
  </conditionalFormatting>
  <conditionalFormatting sqref="O16 O25 O34">
    <cfRule type="expression" priority="245" dxfId="0" stopIfTrue="1">
      <formula>$X$7=2</formula>
    </cfRule>
  </conditionalFormatting>
  <conditionalFormatting sqref="P16 P25 P34">
    <cfRule type="expression" priority="244" dxfId="0" stopIfTrue="1">
      <formula>$X$7=3</formula>
    </cfRule>
  </conditionalFormatting>
  <conditionalFormatting sqref="N18 N27 N36">
    <cfRule type="expression" priority="243" dxfId="0" stopIfTrue="1">
      <formula>$X$9=1</formula>
    </cfRule>
  </conditionalFormatting>
  <conditionalFormatting sqref="O18 O27 O36">
    <cfRule type="expression" priority="242" dxfId="0" stopIfTrue="1">
      <formula>$X$9=2</formula>
    </cfRule>
  </conditionalFormatting>
  <conditionalFormatting sqref="P18 P27 P36">
    <cfRule type="expression" priority="241" dxfId="0" stopIfTrue="1">
      <formula>$X$9=3</formula>
    </cfRule>
  </conditionalFormatting>
  <conditionalFormatting sqref="N19 N28 N37">
    <cfRule type="expression" priority="240" dxfId="0" stopIfTrue="1">
      <formula>$X$10=1</formula>
    </cfRule>
  </conditionalFormatting>
  <conditionalFormatting sqref="O19 O28 O37">
    <cfRule type="expression" priority="239" dxfId="0" stopIfTrue="1">
      <formula>$X$10=2</formula>
    </cfRule>
  </conditionalFormatting>
  <conditionalFormatting sqref="P19 P28 P37">
    <cfRule type="expression" priority="238" dxfId="0" stopIfTrue="1">
      <formula>$X$10=3</formula>
    </cfRule>
  </conditionalFormatting>
  <conditionalFormatting sqref="N20 N29 N38">
    <cfRule type="expression" priority="237" dxfId="0" stopIfTrue="1">
      <formula>$X$11=1</formula>
    </cfRule>
  </conditionalFormatting>
  <conditionalFormatting sqref="O20 O29 O38">
    <cfRule type="expression" priority="236" dxfId="0" stopIfTrue="1">
      <formula>$X$11=2</formula>
    </cfRule>
  </conditionalFormatting>
  <conditionalFormatting sqref="P20 P29 P38">
    <cfRule type="expression" priority="235" dxfId="0" stopIfTrue="1">
      <formula>$X$11=3</formula>
    </cfRule>
  </conditionalFormatting>
  <conditionalFormatting sqref="N5 U5">
    <cfRule type="expression" priority="234" dxfId="0" stopIfTrue="1">
      <formula>$X$5=1</formula>
    </cfRule>
  </conditionalFormatting>
  <conditionalFormatting sqref="O5 V5">
    <cfRule type="expression" priority="233" dxfId="0" stopIfTrue="1">
      <formula>$X$5=2</formula>
    </cfRule>
  </conditionalFormatting>
  <conditionalFormatting sqref="P5 W5">
    <cfRule type="expression" priority="232" dxfId="0" stopIfTrue="1">
      <formula>$X$5=3</formula>
    </cfRule>
  </conditionalFormatting>
  <conditionalFormatting sqref="N6 U6">
    <cfRule type="expression" priority="231" dxfId="0" stopIfTrue="1">
      <formula>$X$6=1</formula>
    </cfRule>
  </conditionalFormatting>
  <conditionalFormatting sqref="O6 V6">
    <cfRule type="expression" priority="230" dxfId="0" stopIfTrue="1">
      <formula>$X$6=2</formula>
    </cfRule>
  </conditionalFormatting>
  <conditionalFormatting sqref="P6 W6">
    <cfRule type="expression" priority="229" dxfId="0" stopIfTrue="1">
      <formula>$X$6=3</formula>
    </cfRule>
  </conditionalFormatting>
  <conditionalFormatting sqref="N7 U7">
    <cfRule type="expression" priority="228" dxfId="0" stopIfTrue="1">
      <formula>$X$7=1</formula>
    </cfRule>
  </conditionalFormatting>
  <conditionalFormatting sqref="O7 V7">
    <cfRule type="expression" priority="227" dxfId="0" stopIfTrue="1">
      <formula>$X$7=2</formula>
    </cfRule>
  </conditionalFormatting>
  <conditionalFormatting sqref="P7 W7">
    <cfRule type="expression" priority="226" dxfId="0" stopIfTrue="1">
      <formula>$X$7=3</formula>
    </cfRule>
  </conditionalFormatting>
  <conditionalFormatting sqref="N9 U9">
    <cfRule type="expression" priority="225" dxfId="0" stopIfTrue="1">
      <formula>$X$9=1</formula>
    </cfRule>
  </conditionalFormatting>
  <conditionalFormatting sqref="O9 V9">
    <cfRule type="expression" priority="224" dxfId="0" stopIfTrue="1">
      <formula>$X$9=2</formula>
    </cfRule>
  </conditionalFormatting>
  <conditionalFormatting sqref="P9 W9">
    <cfRule type="expression" priority="223" dxfId="0" stopIfTrue="1">
      <formula>$X$9=3</formula>
    </cfRule>
  </conditionalFormatting>
  <conditionalFormatting sqref="N10 U10">
    <cfRule type="expression" priority="222" dxfId="0" stopIfTrue="1">
      <formula>$X$10=1</formula>
    </cfRule>
  </conditionalFormatting>
  <conditionalFormatting sqref="O10 V10">
    <cfRule type="expression" priority="221" dxfId="0" stopIfTrue="1">
      <formula>$X$10=2</formula>
    </cfRule>
  </conditionalFormatting>
  <conditionalFormatting sqref="P10 W10">
    <cfRule type="expression" priority="220" dxfId="0" stopIfTrue="1">
      <formula>$X$10=3</formula>
    </cfRule>
  </conditionalFormatting>
  <conditionalFormatting sqref="N11 U11">
    <cfRule type="expression" priority="219" dxfId="0" stopIfTrue="1">
      <formula>$X$11=1</formula>
    </cfRule>
  </conditionalFormatting>
  <conditionalFormatting sqref="O11 V11">
    <cfRule type="expression" priority="218" dxfId="0" stopIfTrue="1">
      <formula>$X$11=2</formula>
    </cfRule>
  </conditionalFormatting>
  <conditionalFormatting sqref="P11 W11">
    <cfRule type="expression" priority="217" dxfId="0" stopIfTrue="1">
      <formula>$X$11=3</formula>
    </cfRule>
  </conditionalFormatting>
  <conditionalFormatting sqref="N14 U14">
    <cfRule type="expression" priority="216" dxfId="0" stopIfTrue="1">
      <formula>$X$5=1</formula>
    </cfRule>
  </conditionalFormatting>
  <conditionalFormatting sqref="O14 V14">
    <cfRule type="expression" priority="215" dxfId="0" stopIfTrue="1">
      <formula>$X$5=2</formula>
    </cfRule>
  </conditionalFormatting>
  <conditionalFormatting sqref="P14 W14">
    <cfRule type="expression" priority="214" dxfId="0" stopIfTrue="1">
      <formula>$X$5=3</formula>
    </cfRule>
  </conditionalFormatting>
  <conditionalFormatting sqref="N15 U15">
    <cfRule type="expression" priority="213" dxfId="0" stopIfTrue="1">
      <formula>$X$6=1</formula>
    </cfRule>
  </conditionalFormatting>
  <conditionalFormatting sqref="O15 V15">
    <cfRule type="expression" priority="212" dxfId="0" stopIfTrue="1">
      <formula>$X$6=2</formula>
    </cfRule>
  </conditionalFormatting>
  <conditionalFormatting sqref="P15 W15">
    <cfRule type="expression" priority="211" dxfId="0" stopIfTrue="1">
      <formula>$X$6=3</formula>
    </cfRule>
  </conditionalFormatting>
  <conditionalFormatting sqref="N16 U16">
    <cfRule type="expression" priority="210" dxfId="0" stopIfTrue="1">
      <formula>$X$7=1</formula>
    </cfRule>
  </conditionalFormatting>
  <conditionalFormatting sqref="O16 V16">
    <cfRule type="expression" priority="209" dxfId="0" stopIfTrue="1">
      <formula>$X$7=2</formula>
    </cfRule>
  </conditionalFormatting>
  <conditionalFormatting sqref="P16 W16">
    <cfRule type="expression" priority="208" dxfId="0" stopIfTrue="1">
      <formula>$X$7=3</formula>
    </cfRule>
  </conditionalFormatting>
  <conditionalFormatting sqref="N18 U18">
    <cfRule type="expression" priority="207" dxfId="0" stopIfTrue="1">
      <formula>$X$9=1</formula>
    </cfRule>
  </conditionalFormatting>
  <conditionalFormatting sqref="O18 V18">
    <cfRule type="expression" priority="206" dxfId="0" stopIfTrue="1">
      <formula>$X$9=2</formula>
    </cfRule>
  </conditionalFormatting>
  <conditionalFormatting sqref="P18 W18">
    <cfRule type="expression" priority="205" dxfId="0" stopIfTrue="1">
      <formula>$X$9=3</formula>
    </cfRule>
  </conditionalFormatting>
  <conditionalFormatting sqref="N19 U19">
    <cfRule type="expression" priority="204" dxfId="0" stopIfTrue="1">
      <formula>$X$10=1</formula>
    </cfRule>
  </conditionalFormatting>
  <conditionalFormatting sqref="O19 V19">
    <cfRule type="expression" priority="203" dxfId="0" stopIfTrue="1">
      <formula>$X$10=2</formula>
    </cfRule>
  </conditionalFormatting>
  <conditionalFormatting sqref="P19 W19">
    <cfRule type="expression" priority="202" dxfId="0" stopIfTrue="1">
      <formula>$X$10=3</formula>
    </cfRule>
  </conditionalFormatting>
  <conditionalFormatting sqref="N20 U20">
    <cfRule type="expression" priority="201" dxfId="0" stopIfTrue="1">
      <formula>$X$11=1</formula>
    </cfRule>
  </conditionalFormatting>
  <conditionalFormatting sqref="O20 V20">
    <cfRule type="expression" priority="200" dxfId="0" stopIfTrue="1">
      <formula>$X$11=2</formula>
    </cfRule>
  </conditionalFormatting>
  <conditionalFormatting sqref="P20 W20">
    <cfRule type="expression" priority="199" dxfId="0" stopIfTrue="1">
      <formula>$X$11=3</formula>
    </cfRule>
  </conditionalFormatting>
  <conditionalFormatting sqref="N23 U23">
    <cfRule type="expression" priority="198" dxfId="0" stopIfTrue="1">
      <formula>$X$5=1</formula>
    </cfRule>
  </conditionalFormatting>
  <conditionalFormatting sqref="O23 V23">
    <cfRule type="expression" priority="197" dxfId="0" stopIfTrue="1">
      <formula>$X$5=2</formula>
    </cfRule>
  </conditionalFormatting>
  <conditionalFormatting sqref="P23 W23">
    <cfRule type="expression" priority="196" dxfId="0" stopIfTrue="1">
      <formula>$X$5=3</formula>
    </cfRule>
  </conditionalFormatting>
  <conditionalFormatting sqref="N24 U24">
    <cfRule type="expression" priority="195" dxfId="0" stopIfTrue="1">
      <formula>$X$6=1</formula>
    </cfRule>
  </conditionalFormatting>
  <conditionalFormatting sqref="O24 V24">
    <cfRule type="expression" priority="194" dxfId="0" stopIfTrue="1">
      <formula>$X$6=2</formula>
    </cfRule>
  </conditionalFormatting>
  <conditionalFormatting sqref="P24 W24">
    <cfRule type="expression" priority="193" dxfId="0" stopIfTrue="1">
      <formula>$X$6=3</formula>
    </cfRule>
  </conditionalFormatting>
  <conditionalFormatting sqref="N25 U25">
    <cfRule type="expression" priority="192" dxfId="0" stopIfTrue="1">
      <formula>$X$7=1</formula>
    </cfRule>
  </conditionalFormatting>
  <conditionalFormatting sqref="O25 V25">
    <cfRule type="expression" priority="191" dxfId="0" stopIfTrue="1">
      <formula>$X$7=2</formula>
    </cfRule>
  </conditionalFormatting>
  <conditionalFormatting sqref="P25 W25">
    <cfRule type="expression" priority="190" dxfId="0" stopIfTrue="1">
      <formula>$X$7=3</formula>
    </cfRule>
  </conditionalFormatting>
  <conditionalFormatting sqref="N27 U27">
    <cfRule type="expression" priority="189" dxfId="0" stopIfTrue="1">
      <formula>$X$9=1</formula>
    </cfRule>
  </conditionalFormatting>
  <conditionalFormatting sqref="O27 V27">
    <cfRule type="expression" priority="188" dxfId="0" stopIfTrue="1">
      <formula>$X$9=2</formula>
    </cfRule>
  </conditionalFormatting>
  <conditionalFormatting sqref="P27 W27">
    <cfRule type="expression" priority="187" dxfId="0" stopIfTrue="1">
      <formula>$X$9=3</formula>
    </cfRule>
  </conditionalFormatting>
  <conditionalFormatting sqref="N28 U28">
    <cfRule type="expression" priority="186" dxfId="0" stopIfTrue="1">
      <formula>$X$10=1</formula>
    </cfRule>
  </conditionalFormatting>
  <conditionalFormatting sqref="O28 V28">
    <cfRule type="expression" priority="185" dxfId="0" stopIfTrue="1">
      <formula>$X$10=2</formula>
    </cfRule>
  </conditionalFormatting>
  <conditionalFormatting sqref="P28 W28">
    <cfRule type="expression" priority="184" dxfId="0" stopIfTrue="1">
      <formula>$X$10=3</formula>
    </cfRule>
  </conditionalFormatting>
  <conditionalFormatting sqref="N29 U29">
    <cfRule type="expression" priority="183" dxfId="0" stopIfTrue="1">
      <formula>$X$11=1</formula>
    </cfRule>
  </conditionalFormatting>
  <conditionalFormatting sqref="O29 V29">
    <cfRule type="expression" priority="182" dxfId="0" stopIfTrue="1">
      <formula>$X$11=2</formula>
    </cfRule>
  </conditionalFormatting>
  <conditionalFormatting sqref="P29 W29">
    <cfRule type="expression" priority="181" dxfId="0" stopIfTrue="1">
      <formula>$X$11=3</formula>
    </cfRule>
  </conditionalFormatting>
  <conditionalFormatting sqref="N32 U32">
    <cfRule type="expression" priority="180" dxfId="0" stopIfTrue="1">
      <formula>$X$5=1</formula>
    </cfRule>
  </conditionalFormatting>
  <conditionalFormatting sqref="O32 V32">
    <cfRule type="expression" priority="179" dxfId="0" stopIfTrue="1">
      <formula>$X$5=2</formula>
    </cfRule>
  </conditionalFormatting>
  <conditionalFormatting sqref="P32 W32">
    <cfRule type="expression" priority="178" dxfId="0" stopIfTrue="1">
      <formula>$X$5=3</formula>
    </cfRule>
  </conditionalFormatting>
  <conditionalFormatting sqref="N33 U33">
    <cfRule type="expression" priority="177" dxfId="0" stopIfTrue="1">
      <formula>$X$6=1</formula>
    </cfRule>
  </conditionalFormatting>
  <conditionalFormatting sqref="O33 V33">
    <cfRule type="expression" priority="176" dxfId="0" stopIfTrue="1">
      <formula>$X$6=2</formula>
    </cfRule>
  </conditionalFormatting>
  <conditionalFormatting sqref="P33 W33">
    <cfRule type="expression" priority="175" dxfId="0" stopIfTrue="1">
      <formula>$X$6=3</formula>
    </cfRule>
  </conditionalFormatting>
  <conditionalFormatting sqref="N34 U34">
    <cfRule type="expression" priority="174" dxfId="0" stopIfTrue="1">
      <formula>$X$7=1</formula>
    </cfRule>
  </conditionalFormatting>
  <conditionalFormatting sqref="O34 V34">
    <cfRule type="expression" priority="173" dxfId="0" stopIfTrue="1">
      <formula>$X$7=2</formula>
    </cfRule>
  </conditionalFormatting>
  <conditionalFormatting sqref="P34 W34">
    <cfRule type="expression" priority="172" dxfId="0" stopIfTrue="1">
      <formula>$X$7=3</formula>
    </cfRule>
  </conditionalFormatting>
  <conditionalFormatting sqref="N36 U36">
    <cfRule type="expression" priority="171" dxfId="0" stopIfTrue="1">
      <formula>$X$9=1</formula>
    </cfRule>
  </conditionalFormatting>
  <conditionalFormatting sqref="O36 V36">
    <cfRule type="expression" priority="170" dxfId="0" stopIfTrue="1">
      <formula>$X$9=2</formula>
    </cfRule>
  </conditionalFormatting>
  <conditionalFormatting sqref="P36 W36">
    <cfRule type="expression" priority="169" dxfId="0" stopIfTrue="1">
      <formula>$X$9=3</formula>
    </cfRule>
  </conditionalFormatting>
  <conditionalFormatting sqref="N37 U37">
    <cfRule type="expression" priority="168" dxfId="0" stopIfTrue="1">
      <formula>$X$10=1</formula>
    </cfRule>
  </conditionalFormatting>
  <conditionalFormatting sqref="O37 V37">
    <cfRule type="expression" priority="167" dxfId="0" stopIfTrue="1">
      <formula>$X$10=2</formula>
    </cfRule>
  </conditionalFormatting>
  <conditionalFormatting sqref="P37 W37">
    <cfRule type="expression" priority="166" dxfId="0" stopIfTrue="1">
      <formula>$X$10=3</formula>
    </cfRule>
  </conditionalFormatting>
  <conditionalFormatting sqref="N38 U38">
    <cfRule type="expression" priority="165" dxfId="0" stopIfTrue="1">
      <formula>$X$11=1</formula>
    </cfRule>
  </conditionalFormatting>
  <conditionalFormatting sqref="O38 V38">
    <cfRule type="expression" priority="164" dxfId="0" stopIfTrue="1">
      <formula>$X$11=2</formula>
    </cfRule>
  </conditionalFormatting>
  <conditionalFormatting sqref="P38 W38">
    <cfRule type="expression" priority="163" dxfId="0" stopIfTrue="1">
      <formula>$X$11=3</formula>
    </cfRule>
  </conditionalFormatting>
  <conditionalFormatting sqref="N41 U41">
    <cfRule type="expression" priority="162" dxfId="0" stopIfTrue="1">
      <formula>$X$5=1</formula>
    </cfRule>
  </conditionalFormatting>
  <conditionalFormatting sqref="O41 V41">
    <cfRule type="expression" priority="161" dxfId="0" stopIfTrue="1">
      <formula>$X$5=2</formula>
    </cfRule>
  </conditionalFormatting>
  <conditionalFormatting sqref="P41 W41">
    <cfRule type="expression" priority="160" dxfId="0" stopIfTrue="1">
      <formula>$X$5=3</formula>
    </cfRule>
  </conditionalFormatting>
  <conditionalFormatting sqref="N42 U42">
    <cfRule type="expression" priority="159" dxfId="0" stopIfTrue="1">
      <formula>$X$6=1</formula>
    </cfRule>
  </conditionalFormatting>
  <conditionalFormatting sqref="O42 V42">
    <cfRule type="expression" priority="158" dxfId="0" stopIfTrue="1">
      <formula>$X$6=2</formula>
    </cfRule>
  </conditionalFormatting>
  <conditionalFormatting sqref="P42 W42">
    <cfRule type="expression" priority="157" dxfId="0" stopIfTrue="1">
      <formula>$X$6=3</formula>
    </cfRule>
  </conditionalFormatting>
  <conditionalFormatting sqref="N43 U43">
    <cfRule type="expression" priority="156" dxfId="0" stopIfTrue="1">
      <formula>$X$7=1</formula>
    </cfRule>
  </conditionalFormatting>
  <conditionalFormatting sqref="O43 V43">
    <cfRule type="expression" priority="155" dxfId="0" stopIfTrue="1">
      <formula>$X$7=2</formula>
    </cfRule>
  </conditionalFormatting>
  <conditionalFormatting sqref="P43 W43">
    <cfRule type="expression" priority="154" dxfId="0" stopIfTrue="1">
      <formula>$X$7=3</formula>
    </cfRule>
  </conditionalFormatting>
  <conditionalFormatting sqref="N45 U45">
    <cfRule type="expression" priority="153" dxfId="0" stopIfTrue="1">
      <formula>$X$9=1</formula>
    </cfRule>
  </conditionalFormatting>
  <conditionalFormatting sqref="O45 V45">
    <cfRule type="expression" priority="152" dxfId="0" stopIfTrue="1">
      <formula>$X$9=2</formula>
    </cfRule>
  </conditionalFormatting>
  <conditionalFormatting sqref="P45 W45">
    <cfRule type="expression" priority="151" dxfId="0" stopIfTrue="1">
      <formula>$X$9=3</formula>
    </cfRule>
  </conditionalFormatting>
  <conditionalFormatting sqref="N46 U46">
    <cfRule type="expression" priority="150" dxfId="0" stopIfTrue="1">
      <formula>$X$10=1</formula>
    </cfRule>
  </conditionalFormatting>
  <conditionalFormatting sqref="O46 V46">
    <cfRule type="expression" priority="149" dxfId="0" stopIfTrue="1">
      <formula>$X$10=2</formula>
    </cfRule>
  </conditionalFormatting>
  <conditionalFormatting sqref="P46 W46">
    <cfRule type="expression" priority="148" dxfId="0" stopIfTrue="1">
      <formula>$X$10=3</formula>
    </cfRule>
  </conditionalFormatting>
  <conditionalFormatting sqref="N47 U47">
    <cfRule type="expression" priority="147" dxfId="0" stopIfTrue="1">
      <formula>$X$11=1</formula>
    </cfRule>
  </conditionalFormatting>
  <conditionalFormatting sqref="O47 V47">
    <cfRule type="expression" priority="146" dxfId="0" stopIfTrue="1">
      <formula>$X$11=2</formula>
    </cfRule>
  </conditionalFormatting>
  <conditionalFormatting sqref="P47 W47">
    <cfRule type="expression" priority="145" dxfId="0" stopIfTrue="1">
      <formula>$X$11=3</formula>
    </cfRule>
  </conditionalFormatting>
  <conditionalFormatting sqref="N50 U50">
    <cfRule type="expression" priority="144" dxfId="0" stopIfTrue="1">
      <formula>$X$5=1</formula>
    </cfRule>
  </conditionalFormatting>
  <conditionalFormatting sqref="O50 V50">
    <cfRule type="expression" priority="143" dxfId="0" stopIfTrue="1">
      <formula>$X$5=2</formula>
    </cfRule>
  </conditionalFormatting>
  <conditionalFormatting sqref="P50 W50">
    <cfRule type="expression" priority="142" dxfId="0" stopIfTrue="1">
      <formula>$X$5=3</formula>
    </cfRule>
  </conditionalFormatting>
  <conditionalFormatting sqref="N51 U51">
    <cfRule type="expression" priority="141" dxfId="0" stopIfTrue="1">
      <formula>$X$6=1</formula>
    </cfRule>
  </conditionalFormatting>
  <conditionalFormatting sqref="O51 V51">
    <cfRule type="expression" priority="140" dxfId="0" stopIfTrue="1">
      <formula>$X$6=2</formula>
    </cfRule>
  </conditionalFormatting>
  <conditionalFormatting sqref="P51 W51">
    <cfRule type="expression" priority="139" dxfId="0" stopIfTrue="1">
      <formula>$X$6=3</formula>
    </cfRule>
  </conditionalFormatting>
  <conditionalFormatting sqref="N52 U52">
    <cfRule type="expression" priority="138" dxfId="0" stopIfTrue="1">
      <formula>$X$7=1</formula>
    </cfRule>
  </conditionalFormatting>
  <conditionalFormatting sqref="O52 V52">
    <cfRule type="expression" priority="137" dxfId="0" stopIfTrue="1">
      <formula>$X$7=2</formula>
    </cfRule>
  </conditionalFormatting>
  <conditionalFormatting sqref="P52 W52">
    <cfRule type="expression" priority="136" dxfId="0" stopIfTrue="1">
      <formula>$X$7=3</formula>
    </cfRule>
  </conditionalFormatting>
  <conditionalFormatting sqref="N54 U54">
    <cfRule type="expression" priority="135" dxfId="0" stopIfTrue="1">
      <formula>$X$9=1</formula>
    </cfRule>
  </conditionalFormatting>
  <conditionalFormatting sqref="O54 V54">
    <cfRule type="expression" priority="134" dxfId="0" stopIfTrue="1">
      <formula>$X$9=2</formula>
    </cfRule>
  </conditionalFormatting>
  <conditionalFormatting sqref="P54 W54">
    <cfRule type="expression" priority="133" dxfId="0" stopIfTrue="1">
      <formula>$X$9=3</formula>
    </cfRule>
  </conditionalFormatting>
  <conditionalFormatting sqref="N55 U55">
    <cfRule type="expression" priority="132" dxfId="0" stopIfTrue="1">
      <formula>$X$10=1</formula>
    </cfRule>
  </conditionalFormatting>
  <conditionalFormatting sqref="O55 V55">
    <cfRule type="expression" priority="131" dxfId="0" stopIfTrue="1">
      <formula>$X$10=2</formula>
    </cfRule>
  </conditionalFormatting>
  <conditionalFormatting sqref="P55 W55">
    <cfRule type="expression" priority="130" dxfId="0" stopIfTrue="1">
      <formula>$X$10=3</formula>
    </cfRule>
  </conditionalFormatting>
  <conditionalFormatting sqref="N56 U56">
    <cfRule type="expression" priority="129" dxfId="0" stopIfTrue="1">
      <formula>$X$11=1</formula>
    </cfRule>
  </conditionalFormatting>
  <conditionalFormatting sqref="O56 V56">
    <cfRule type="expression" priority="128" dxfId="0" stopIfTrue="1">
      <formula>$X$11=2</formula>
    </cfRule>
  </conditionalFormatting>
  <conditionalFormatting sqref="P56 W56">
    <cfRule type="expression" priority="127" dxfId="0" stopIfTrue="1">
      <formula>$X$11=3</formula>
    </cfRule>
  </conditionalFormatting>
  <conditionalFormatting sqref="U14 U23 U32">
    <cfRule type="expression" priority="126" dxfId="0" stopIfTrue="1">
      <formula>$X$5=1</formula>
    </cfRule>
  </conditionalFormatting>
  <conditionalFormatting sqref="V14 V23 V32">
    <cfRule type="expression" priority="125" dxfId="0" stopIfTrue="1">
      <formula>$X$5=2</formula>
    </cfRule>
  </conditionalFormatting>
  <conditionalFormatting sqref="W14 W23 W32">
    <cfRule type="expression" priority="124" dxfId="0" stopIfTrue="1">
      <formula>$X$5=3</formula>
    </cfRule>
  </conditionalFormatting>
  <conditionalFormatting sqref="U15 U24 U33">
    <cfRule type="expression" priority="123" dxfId="0" stopIfTrue="1">
      <formula>$X$6=1</formula>
    </cfRule>
  </conditionalFormatting>
  <conditionalFormatting sqref="V15 V24 V33">
    <cfRule type="expression" priority="122" dxfId="0" stopIfTrue="1">
      <formula>$X$6=2</formula>
    </cfRule>
  </conditionalFormatting>
  <conditionalFormatting sqref="W15 W24 W33">
    <cfRule type="expression" priority="121" dxfId="0" stopIfTrue="1">
      <formula>$X$6=3</formula>
    </cfRule>
  </conditionalFormatting>
  <conditionalFormatting sqref="U16 U25 U34">
    <cfRule type="expression" priority="120" dxfId="0" stopIfTrue="1">
      <formula>$X$7=1</formula>
    </cfRule>
  </conditionalFormatting>
  <conditionalFormatting sqref="V16 V25 V34">
    <cfRule type="expression" priority="119" dxfId="0" stopIfTrue="1">
      <formula>$X$7=2</formula>
    </cfRule>
  </conditionalFormatting>
  <conditionalFormatting sqref="W16 W25 W34">
    <cfRule type="expression" priority="118" dxfId="0" stopIfTrue="1">
      <formula>$X$7=3</formula>
    </cfRule>
  </conditionalFormatting>
  <conditionalFormatting sqref="U18 U27 U36">
    <cfRule type="expression" priority="117" dxfId="0" stopIfTrue="1">
      <formula>$X$9=1</formula>
    </cfRule>
  </conditionalFormatting>
  <conditionalFormatting sqref="V18 V27 V36">
    <cfRule type="expression" priority="116" dxfId="0" stopIfTrue="1">
      <formula>$X$9=2</formula>
    </cfRule>
  </conditionalFormatting>
  <conditionalFormatting sqref="W18 W27 W36">
    <cfRule type="expression" priority="115" dxfId="0" stopIfTrue="1">
      <formula>$X$9=3</formula>
    </cfRule>
  </conditionalFormatting>
  <conditionalFormatting sqref="U19 U28 U37">
    <cfRule type="expression" priority="114" dxfId="0" stopIfTrue="1">
      <formula>$X$10=1</formula>
    </cfRule>
  </conditionalFormatting>
  <conditionalFormatting sqref="V19 V28 V37">
    <cfRule type="expression" priority="113" dxfId="0" stopIfTrue="1">
      <formula>$X$10=2</formula>
    </cfRule>
  </conditionalFormatting>
  <conditionalFormatting sqref="W19 W28 W37">
    <cfRule type="expression" priority="112" dxfId="0" stopIfTrue="1">
      <formula>$X$10=3</formula>
    </cfRule>
  </conditionalFormatting>
  <conditionalFormatting sqref="U20 U29 U38">
    <cfRule type="expression" priority="111" dxfId="0" stopIfTrue="1">
      <formula>$X$11=1</formula>
    </cfRule>
  </conditionalFormatting>
  <conditionalFormatting sqref="V20 V29 V38">
    <cfRule type="expression" priority="110" dxfId="0" stopIfTrue="1">
      <formula>$X$11=2</formula>
    </cfRule>
  </conditionalFormatting>
  <conditionalFormatting sqref="W20 W29 W38">
    <cfRule type="expression" priority="109" dxfId="0" stopIfTrue="1">
      <formula>$X$11=3</formula>
    </cfRule>
  </conditionalFormatting>
  <conditionalFormatting sqref="N14 N23 N32">
    <cfRule type="expression" priority="108" dxfId="0" stopIfTrue="1">
      <formula>$X$5=1</formula>
    </cfRule>
  </conditionalFormatting>
  <conditionalFormatting sqref="O14 O23 O32">
    <cfRule type="expression" priority="107" dxfId="0" stopIfTrue="1">
      <formula>$X$5=2</formula>
    </cfRule>
  </conditionalFormatting>
  <conditionalFormatting sqref="P14 P23 P32">
    <cfRule type="expression" priority="106" dxfId="0" stopIfTrue="1">
      <formula>$X$5=3</formula>
    </cfRule>
  </conditionalFormatting>
  <conditionalFormatting sqref="N15 N24 N33">
    <cfRule type="expression" priority="105" dxfId="0" stopIfTrue="1">
      <formula>$X$6=1</formula>
    </cfRule>
  </conditionalFormatting>
  <conditionalFormatting sqref="O15 O24 O33">
    <cfRule type="expression" priority="104" dxfId="0" stopIfTrue="1">
      <formula>$X$6=2</formula>
    </cfRule>
  </conditionalFormatting>
  <conditionalFormatting sqref="P15 P24 P33">
    <cfRule type="expression" priority="103" dxfId="0" stopIfTrue="1">
      <formula>$X$6=3</formula>
    </cfRule>
  </conditionalFormatting>
  <conditionalFormatting sqref="N16 N25 N34">
    <cfRule type="expression" priority="102" dxfId="0" stopIfTrue="1">
      <formula>$X$7=1</formula>
    </cfRule>
  </conditionalFormatting>
  <conditionalFormatting sqref="O16 O25 O34">
    <cfRule type="expression" priority="101" dxfId="0" stopIfTrue="1">
      <formula>$X$7=2</formula>
    </cfRule>
  </conditionalFormatting>
  <conditionalFormatting sqref="P16 P25 P34">
    <cfRule type="expression" priority="100" dxfId="0" stopIfTrue="1">
      <formula>$X$7=3</formula>
    </cfRule>
  </conditionalFormatting>
  <conditionalFormatting sqref="N18 N27 N36">
    <cfRule type="expression" priority="99" dxfId="0" stopIfTrue="1">
      <formula>$X$9=1</formula>
    </cfRule>
  </conditionalFormatting>
  <conditionalFormatting sqref="O18 O27 O36">
    <cfRule type="expression" priority="98" dxfId="0" stopIfTrue="1">
      <formula>$X$9=2</formula>
    </cfRule>
  </conditionalFormatting>
  <conditionalFormatting sqref="P18 P27 P36">
    <cfRule type="expression" priority="97" dxfId="0" stopIfTrue="1">
      <formula>$X$9=3</formula>
    </cfRule>
  </conditionalFormatting>
  <conditionalFormatting sqref="N19 N28 N37">
    <cfRule type="expression" priority="96" dxfId="0" stopIfTrue="1">
      <formula>$X$10=1</formula>
    </cfRule>
  </conditionalFormatting>
  <conditionalFormatting sqref="O19 O28 O37">
    <cfRule type="expression" priority="95" dxfId="0" stopIfTrue="1">
      <formula>$X$10=2</formula>
    </cfRule>
  </conditionalFormatting>
  <conditionalFormatting sqref="P19 P28 P37">
    <cfRule type="expression" priority="94" dxfId="0" stopIfTrue="1">
      <formula>$X$10=3</formula>
    </cfRule>
  </conditionalFormatting>
  <conditionalFormatting sqref="N20 N29 N38">
    <cfRule type="expression" priority="93" dxfId="0" stopIfTrue="1">
      <formula>$X$11=1</formula>
    </cfRule>
  </conditionalFormatting>
  <conditionalFormatting sqref="O20 O29 O38">
    <cfRule type="expression" priority="92" dxfId="0" stopIfTrue="1">
      <formula>$X$11=2</formula>
    </cfRule>
  </conditionalFormatting>
  <conditionalFormatting sqref="P20 P29 P38">
    <cfRule type="expression" priority="91" dxfId="0" stopIfTrue="1">
      <formula>$X$11=3</formula>
    </cfRule>
  </conditionalFormatting>
  <conditionalFormatting sqref="N5 U5 N41 U41 N50 U50 U14 U23 U32 N14 N23 N32">
    <cfRule type="expression" priority="90" dxfId="0" stopIfTrue="1">
      <formula>$X$5=1</formula>
    </cfRule>
  </conditionalFormatting>
  <conditionalFormatting sqref="O5 V5 O41 V41 O50 V50 V14 V23 V32 O14 O23 O32">
    <cfRule type="expression" priority="89" dxfId="0" stopIfTrue="1">
      <formula>$X$5=2</formula>
    </cfRule>
  </conditionalFormatting>
  <conditionalFormatting sqref="P5 W5 P41 W41 P50 W50 W14 W23 W32 P14 P23 P32">
    <cfRule type="expression" priority="88" dxfId="0" stopIfTrue="1">
      <formula>$X$5=3</formula>
    </cfRule>
  </conditionalFormatting>
  <conditionalFormatting sqref="N6 U6 N42 U42 N51 U51 U15 U24 U33 N15 N24 N33">
    <cfRule type="expression" priority="87" dxfId="0" stopIfTrue="1">
      <formula>$X$6=1</formula>
    </cfRule>
  </conditionalFormatting>
  <conditionalFormatting sqref="O6 V6 O42 V42 O51 V51 V15 V24 V33 O15 O24 O33">
    <cfRule type="expression" priority="86" dxfId="0" stopIfTrue="1">
      <formula>$X$6=2</formula>
    </cfRule>
  </conditionalFormatting>
  <conditionalFormatting sqref="P6 W6 P42 W42 P51 W51 W15 W24 W33 P15 P24 P33">
    <cfRule type="expression" priority="85" dxfId="0" stopIfTrue="1">
      <formula>$X$6=3</formula>
    </cfRule>
  </conditionalFormatting>
  <conditionalFormatting sqref="N7 U7 N43 U43 N52 U52 U16 U25 U34 N16 N25 N34">
    <cfRule type="expression" priority="84" dxfId="0" stopIfTrue="1">
      <formula>$X$7=1</formula>
    </cfRule>
  </conditionalFormatting>
  <conditionalFormatting sqref="O7 V7 O43 V43 O52 V52 V16 V25 V34 O16 O25 O34">
    <cfRule type="expression" priority="83" dxfId="0" stopIfTrue="1">
      <formula>$X$7=2</formula>
    </cfRule>
  </conditionalFormatting>
  <conditionalFormatting sqref="P7 W7 P43 W43 P52 W52 W16 W25 W34 P16 P25 P34">
    <cfRule type="expression" priority="82" dxfId="0" stopIfTrue="1">
      <formula>$X$7=3</formula>
    </cfRule>
  </conditionalFormatting>
  <conditionalFormatting sqref="N9 U9 N45 U45 N54 U54 U18 U27 U36 N18 N27 N36">
    <cfRule type="expression" priority="81" dxfId="0" stopIfTrue="1">
      <formula>$X$9=1</formula>
    </cfRule>
  </conditionalFormatting>
  <conditionalFormatting sqref="O9 V9 O45 V45 O54 V54 V18 V27 V36 O18 O27 O36">
    <cfRule type="expression" priority="80" dxfId="0" stopIfTrue="1">
      <formula>$X$9=2</formula>
    </cfRule>
  </conditionalFormatting>
  <conditionalFormatting sqref="P9 W9 P45 W45 P54 W54 W18 W27 W36 P18 P27 P36">
    <cfRule type="expression" priority="79" dxfId="0" stopIfTrue="1">
      <formula>$X$9=3</formula>
    </cfRule>
  </conditionalFormatting>
  <conditionalFormatting sqref="N10 U10 N46 U46 N55 U55 U19 U28 U37 N19 N28 N37">
    <cfRule type="expression" priority="78" dxfId="0" stopIfTrue="1">
      <formula>$X$10=1</formula>
    </cfRule>
  </conditionalFormatting>
  <conditionalFormatting sqref="O10 V10 O46 V46 O55 V55 V19 V28 V37 O19 O28 O37">
    <cfRule type="expression" priority="77" dxfId="0" stopIfTrue="1">
      <formula>$X$10=2</formula>
    </cfRule>
  </conditionalFormatting>
  <conditionalFormatting sqref="P10 W10 P46 W46 P55 W55 W19 W28 W37 P19 P28 P37">
    <cfRule type="expression" priority="76" dxfId="0" stopIfTrue="1">
      <formula>$X$10=3</formula>
    </cfRule>
  </conditionalFormatting>
  <conditionalFormatting sqref="N11 U11 N47 U47 N56 U56 U20 U29 U38 N20 N29 N38">
    <cfRule type="expression" priority="75" dxfId="0" stopIfTrue="1">
      <formula>$X$11=1</formula>
    </cfRule>
  </conditionalFormatting>
  <conditionalFormatting sqref="O11 V11 O47 V47 O56 V56 V20 V29 V38 O20 O29 O38">
    <cfRule type="expression" priority="74" dxfId="0" stopIfTrue="1">
      <formula>$X$11=2</formula>
    </cfRule>
  </conditionalFormatting>
  <conditionalFormatting sqref="P11 W11 P47 W47 P56 W56 W20 W29 W38 P20 P29 P38">
    <cfRule type="expression" priority="73" dxfId="0" stopIfTrue="1">
      <formula>$X$11=3</formula>
    </cfRule>
  </conditionalFormatting>
  <dataValidations count="2">
    <dataValidation type="list" allowBlank="1" showInputMessage="1" sqref="N3:P3 N12:P12 N21:P21 N30:P30 N39:P39">
      <formula1>И</formula1>
    </dataValidation>
    <dataValidation type="list" allowBlank="1" showInputMessage="1" sqref="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6"/>
  <sheetViews>
    <sheetView zoomScale="85" zoomScaleNormal="85" zoomScalePageLayoutView="0" workbookViewId="0" topLeftCell="A1">
      <selection activeCell="F22" sqref="F22"/>
    </sheetView>
  </sheetViews>
  <sheetFormatPr defaultColWidth="9.00390625" defaultRowHeight="13.5" customHeight="1"/>
  <cols>
    <col min="2" max="2" width="7.125" style="84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17" hidden="1" customWidth="1"/>
    <col min="30" max="30" width="7.25390625" style="117" hidden="1" customWidth="1"/>
    <col min="31" max="31" width="3.625" style="118" hidden="1" customWidth="1"/>
    <col min="32" max="32" width="3.625" style="117" hidden="1" customWidth="1"/>
    <col min="33" max="33" width="7.25390625" style="118" hidden="1" customWidth="1"/>
    <col min="35" max="48" width="9.125" style="0" customWidth="1"/>
    <col min="50" max="52" width="5.75390625" style="138" customWidth="1"/>
    <col min="53" max="53" width="41.75390625" style="138" customWidth="1"/>
    <col min="54" max="56" width="5.75390625" style="138" customWidth="1"/>
  </cols>
  <sheetData>
    <row r="1" spans="2:55" ht="13.5" customHeight="1" thickBot="1">
      <c r="B1" s="83"/>
      <c r="N1" s="1"/>
      <c r="O1" s="1"/>
      <c r="P1" s="1"/>
      <c r="Z1" s="1"/>
      <c r="AA1" s="1"/>
      <c r="AX1" s="139"/>
      <c r="AY1" s="139"/>
      <c r="AZ1" s="139"/>
      <c r="BA1" s="139"/>
      <c r="BB1" s="139"/>
      <c r="BC1" s="139"/>
    </row>
    <row r="2" spans="2:56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[center][b][color=#FF0000][u][size=150]СФП Football.By – Red Anfield - 0:0 (0-0)[/size][/u][/color][/b][/center]</v>
      </c>
      <c r="C2" s="147" t="s">
        <v>5</v>
      </c>
      <c r="D2" s="147"/>
      <c r="E2" s="147"/>
      <c r="F2" s="147"/>
      <c r="G2" s="148"/>
      <c r="H2" s="58"/>
      <c r="I2" s="30"/>
      <c r="J2" s="30"/>
      <c r="K2" s="30"/>
      <c r="L2" s="31"/>
      <c r="M2" s="82"/>
      <c r="N2" s="177" t="s">
        <v>102</v>
      </c>
      <c r="O2" s="178"/>
      <c r="P2" s="179"/>
      <c r="Q2" s="88"/>
      <c r="R2" s="89"/>
      <c r="S2" s="89"/>
      <c r="T2" s="90"/>
      <c r="U2" s="153" t="s">
        <v>76</v>
      </c>
      <c r="V2" s="154"/>
      <c r="W2" s="155"/>
      <c r="X2" s="30"/>
      <c r="Y2" s="30"/>
      <c r="Z2" s="33"/>
      <c r="AA2" s="34"/>
      <c r="AC2" s="98" t="str">
        <f>N3</f>
        <v>Фолк</v>
      </c>
      <c r="AD2" s="95">
        <v>1</v>
      </c>
      <c r="AE2" s="119"/>
      <c r="AF2" s="120" t="str">
        <f>U3</f>
        <v>Кирилл-Suarez</v>
      </c>
      <c r="AG2" s="95">
        <v>1</v>
      </c>
      <c r="AX2" s="183" t="str">
        <f>IF(LEN(N2)=0,"",N2)</f>
        <v>СФП Football.By</v>
      </c>
      <c r="AY2" s="184"/>
      <c r="AZ2" s="185"/>
      <c r="BA2" s="186" t="str">
        <f>IF(LEN(C2)=0,"",C2)</f>
        <v>1 тур</v>
      </c>
      <c r="BB2" s="183" t="str">
        <f>IF(LEN(U2)=0,"",U2)</f>
        <v>Red Anfield</v>
      </c>
      <c r="BC2" s="184"/>
      <c r="BD2" s="188"/>
    </row>
    <row r="3" spans="2:56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74" t="s">
        <v>6</v>
      </c>
      <c r="D3" s="175"/>
      <c r="E3" s="175"/>
      <c r="F3" s="175"/>
      <c r="G3" s="176"/>
      <c r="H3" s="67" t="s">
        <v>7</v>
      </c>
      <c r="I3" s="68"/>
      <c r="J3" s="68"/>
      <c r="K3" s="36"/>
      <c r="L3" s="44"/>
      <c r="M3" s="160" t="s">
        <v>10</v>
      </c>
      <c r="N3" s="177" t="s">
        <v>103</v>
      </c>
      <c r="O3" s="178"/>
      <c r="P3" s="179"/>
      <c r="Q3" s="86"/>
      <c r="R3" s="87"/>
      <c r="S3" s="87"/>
      <c r="T3" s="87"/>
      <c r="U3" s="153" t="s">
        <v>77</v>
      </c>
      <c r="V3" s="154"/>
      <c r="W3" s="155"/>
      <c r="X3" s="30"/>
      <c r="Y3" s="30"/>
      <c r="Z3" s="125" t="str">
        <f>IF(LEN(N3)=0," ",N3)</f>
        <v>Фолк</v>
      </c>
      <c r="AA3" s="126" t="str">
        <f>IF(LEN(U3)=0," ",U3)</f>
        <v>Кирилл-Suarez</v>
      </c>
      <c r="AC3" s="99" t="str">
        <f>N3</f>
        <v>Фолк</v>
      </c>
      <c r="AD3" s="96">
        <f>Z9</f>
        <v>0</v>
      </c>
      <c r="AE3" s="119"/>
      <c r="AF3" s="101" t="str">
        <f>U3</f>
        <v>Кирилл-Suarez</v>
      </c>
      <c r="AG3" s="96">
        <f>AA9</f>
        <v>0</v>
      </c>
      <c r="AX3" s="129">
        <v>1</v>
      </c>
      <c r="AY3" s="130" t="s">
        <v>15</v>
      </c>
      <c r="AZ3" s="131">
        <v>2</v>
      </c>
      <c r="BA3" s="187"/>
      <c r="BB3" s="132">
        <v>1</v>
      </c>
      <c r="BC3" s="130" t="s">
        <v>15</v>
      </c>
      <c r="BD3" s="133">
        <v>2</v>
      </c>
    </row>
    <row r="4" spans="2:56" ht="13.5" customHeight="1" thickBot="1">
      <c r="B4" s="3" t="str">
        <f>CONCATENATE(CHAR(10),"[b]линия матчей:[/b]",CHAR(10),"[b]1 тайм:[/b]")</f>
        <v>
[b]линия матчей:[/b]
[b]1 тайм:[/b]</v>
      </c>
      <c r="C4" s="105" t="s">
        <v>0</v>
      </c>
      <c r="D4" s="106"/>
      <c r="E4" s="106"/>
      <c r="F4" s="106"/>
      <c r="G4" s="107"/>
      <c r="H4" s="50" t="s">
        <v>7</v>
      </c>
      <c r="I4" s="189" t="s">
        <v>8</v>
      </c>
      <c r="J4" s="190"/>
      <c r="K4" s="43"/>
      <c r="L4" s="43"/>
      <c r="M4" s="161"/>
      <c r="N4" s="166" t="s">
        <v>0</v>
      </c>
      <c r="O4" s="166"/>
      <c r="P4" s="167"/>
      <c r="Q4" s="92" t="s">
        <v>13</v>
      </c>
      <c r="R4" s="172" t="s">
        <v>9</v>
      </c>
      <c r="S4" s="173"/>
      <c r="T4" s="92" t="s">
        <v>13</v>
      </c>
      <c r="U4" s="168" t="s">
        <v>0</v>
      </c>
      <c r="V4" s="166"/>
      <c r="W4" s="167"/>
      <c r="X4" s="35"/>
      <c r="Y4" s="36"/>
      <c r="Z4" s="156" t="s">
        <v>3</v>
      </c>
      <c r="AA4" s="157"/>
      <c r="AC4" s="99" t="str">
        <f>N3</f>
        <v>Фолк</v>
      </c>
      <c r="AD4" s="96">
        <f>Z7</f>
        <v>0</v>
      </c>
      <c r="AE4" s="119"/>
      <c r="AF4" s="101" t="str">
        <f>U3</f>
        <v>Кирилл-Suarez</v>
      </c>
      <c r="AG4" s="96">
        <f>AA7</f>
        <v>0</v>
      </c>
      <c r="AW4" s="141"/>
      <c r="AX4" s="266">
        <v>-3</v>
      </c>
      <c r="AY4" s="267">
        <v>-3</v>
      </c>
      <c r="AZ4" s="205">
        <v>0</v>
      </c>
      <c r="BA4" s="134" t="str">
        <f>IF(LEN(C5)=0,"",C5)</f>
        <v>1. Сент-Этьен - Монако - 1.03. 20:00</v>
      </c>
      <c r="BB4" s="262" t="s">
        <v>109</v>
      </c>
      <c r="BC4" s="263" t="s">
        <v>109</v>
      </c>
      <c r="BD4" s="208" t="s">
        <v>115</v>
      </c>
    </row>
    <row r="5" spans="2:56" ht="13.5" customHeight="1">
      <c r="B5" s="3" t="str">
        <f>IF(L5=0,IF(X5=0,CONCATENATE(C5," - матч перенесен"),CONCATENATE(C5," - ",I5,":",J5)),C5)</f>
        <v>1. Сент-Этьен - Монако - 1.03. 20:00</v>
      </c>
      <c r="C5" s="108" t="s">
        <v>22</v>
      </c>
      <c r="D5" s="109"/>
      <c r="E5" s="109"/>
      <c r="F5" s="109"/>
      <c r="G5" s="110"/>
      <c r="H5" s="50"/>
      <c r="I5" s="21"/>
      <c r="J5" s="24"/>
      <c r="K5" s="46"/>
      <c r="L5" s="20">
        <f>IF(OR(LEN(I5)=0,LEN(J5)=0),1,0)</f>
        <v>1</v>
      </c>
      <c r="M5" s="161"/>
      <c r="N5" s="7">
        <v>3</v>
      </c>
      <c r="O5" s="7">
        <v>6</v>
      </c>
      <c r="P5" s="8">
        <v>1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8</v>
      </c>
      <c r="W5" s="8">
        <v>5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27">
        <f>SUM(R5:R7,R9:R11)</f>
        <v>0</v>
      </c>
      <c r="AA5" s="128">
        <f>SUM(S5:S7,S9:S11)</f>
        <v>0</v>
      </c>
      <c r="AC5" s="99" t="str">
        <f>N3</f>
        <v>Фолк</v>
      </c>
      <c r="AD5" s="96">
        <f>AA7</f>
        <v>0</v>
      </c>
      <c r="AE5" s="119"/>
      <c r="AF5" s="102" t="str">
        <f>U3</f>
        <v>Кирилл-Suarez</v>
      </c>
      <c r="AG5" s="96">
        <f>Z7</f>
        <v>0</v>
      </c>
      <c r="AW5" s="141"/>
      <c r="AX5" s="209">
        <v>0</v>
      </c>
      <c r="AY5" s="239" t="s">
        <v>113</v>
      </c>
      <c r="AZ5" s="258" t="s">
        <v>116</v>
      </c>
      <c r="BA5" s="135" t="str">
        <f>IF(LEN(C6)=0,"",C6)</f>
        <v>2. Хетафе - Эспаньол - 1.03. 23:00</v>
      </c>
      <c r="BB5" s="213" t="s">
        <v>115</v>
      </c>
      <c r="BC5" s="254" t="s">
        <v>114</v>
      </c>
      <c r="BD5" s="270" t="s">
        <v>117</v>
      </c>
    </row>
    <row r="6" spans="2:56" ht="13.5" customHeight="1" thickBot="1">
      <c r="B6" s="3" t="str">
        <f>IF(L6=0,IF(X6=0,CONCATENATE(C6," - матч перенесен"),CONCATENATE(C6," - ",I6,":",J6)),C6)</f>
        <v>2. Хетафе - Эспаньол - 1.03. 23:00</v>
      </c>
      <c r="C6" s="108" t="s">
        <v>23</v>
      </c>
      <c r="D6" s="109"/>
      <c r="E6" s="109"/>
      <c r="F6" s="109"/>
      <c r="G6" s="110"/>
      <c r="H6" s="50"/>
      <c r="I6" s="21"/>
      <c r="J6" s="24"/>
      <c r="K6" s="47"/>
      <c r="L6" s="5">
        <f>IF(OR(LEN(I6)=0,LEN(J6)=0),1,0)</f>
        <v>1</v>
      </c>
      <c r="M6" s="161"/>
      <c r="N6" s="7">
        <v>8</v>
      </c>
      <c r="O6" s="7">
        <v>5</v>
      </c>
      <c r="P6" s="8">
        <v>7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7</v>
      </c>
      <c r="V6" s="7">
        <v>4</v>
      </c>
      <c r="W6" s="8">
        <v>6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6" t="s">
        <v>4</v>
      </c>
      <c r="AA6" s="157"/>
      <c r="AC6" s="99" t="str">
        <f>N3</f>
        <v>Фолк</v>
      </c>
      <c r="AD6" s="96">
        <f>COUNTIF(Q5:Q11,9)</f>
        <v>0</v>
      </c>
      <c r="AE6" s="119"/>
      <c r="AF6" s="101" t="str">
        <f>U3</f>
        <v>Кирилл-Suarez</v>
      </c>
      <c r="AG6" s="96">
        <f>COUNTIF(T5:T11,9)</f>
        <v>0</v>
      </c>
      <c r="AW6" s="141"/>
      <c r="AX6" s="241" t="s">
        <v>112</v>
      </c>
      <c r="AY6" s="275" t="s">
        <v>112</v>
      </c>
      <c r="AZ6" s="218" t="s">
        <v>115</v>
      </c>
      <c r="BA6" s="136" t="str">
        <f>IF(LEN(C7)=0,"",C7)</f>
        <v>3. Сошо - Бордо - 1.03. 23:00</v>
      </c>
      <c r="BB6" s="257" t="s">
        <v>111</v>
      </c>
      <c r="BC6" s="274" t="s">
        <v>111</v>
      </c>
      <c r="BD6" s="222" t="s">
        <v>115</v>
      </c>
    </row>
    <row r="7" spans="2:56" ht="13.5" customHeight="1" thickBot="1">
      <c r="B7" s="3" t="str">
        <f>IF(L7=0,IF(X7=0,CONCATENATE(C7," - матч перенесен"),CONCATENATE(C7," - ",I7,":",J7)),C7)</f>
        <v>3. Сошо - Бордо - 1.03. 23:00</v>
      </c>
      <c r="C7" s="108" t="s">
        <v>24</v>
      </c>
      <c r="D7" s="109"/>
      <c r="E7" s="109"/>
      <c r="F7" s="109"/>
      <c r="G7" s="110"/>
      <c r="H7" s="50"/>
      <c r="I7" s="22"/>
      <c r="J7" s="23"/>
      <c r="K7" s="48"/>
      <c r="L7" s="17">
        <f>IF(OR(LEN(I7)=0,LEN(J7)=0),1,0)</f>
        <v>1</v>
      </c>
      <c r="M7" s="161"/>
      <c r="N7" s="7">
        <v>2</v>
      </c>
      <c r="O7" s="7">
        <v>4</v>
      </c>
      <c r="P7" s="8">
        <v>9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2</v>
      </c>
      <c r="V7" s="7">
        <v>1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27">
        <f>IF(Z5-AA5&gt;0,Z5-AA5,0)</f>
        <v>0</v>
      </c>
      <c r="AA7" s="128">
        <f>IF(Z5-AA5&lt;0,AA5-Z5,0)</f>
        <v>0</v>
      </c>
      <c r="AC7" s="99" t="str">
        <f>N12</f>
        <v>Hryv</v>
      </c>
      <c r="AD7" s="96">
        <v>1</v>
      </c>
      <c r="AE7" s="119"/>
      <c r="AF7" s="121" t="str">
        <f>U12</f>
        <v>Lord_Fenix</v>
      </c>
      <c r="AG7" s="96">
        <v>1</v>
      </c>
      <c r="AW7" s="141"/>
      <c r="AX7" s="240" t="s">
        <v>116</v>
      </c>
      <c r="AY7" s="269" t="s">
        <v>110</v>
      </c>
      <c r="AZ7" s="276" t="s">
        <v>116</v>
      </c>
      <c r="BA7" s="134" t="str">
        <f>IF(LEN(C9)=0,"",C9)</f>
        <v>4. Брюгге - Стандард - 2.03. 17:30</v>
      </c>
      <c r="BB7" s="255" t="s">
        <v>117</v>
      </c>
      <c r="BC7" s="265" t="s">
        <v>109</v>
      </c>
      <c r="BD7" s="270" t="s">
        <v>117</v>
      </c>
    </row>
    <row r="8" spans="2:56" ht="13.5" customHeight="1" thickBot="1">
      <c r="B8" s="3" t="s">
        <v>12</v>
      </c>
      <c r="C8" s="111" t="s">
        <v>1</v>
      </c>
      <c r="D8" s="112"/>
      <c r="E8" s="112"/>
      <c r="F8" s="112"/>
      <c r="G8" s="113"/>
      <c r="H8" s="50" t="s">
        <v>7</v>
      </c>
      <c r="I8" s="25"/>
      <c r="J8" s="26"/>
      <c r="K8" s="49"/>
      <c r="L8" s="6">
        <f>SUM(L5:L7,L9:L11)</f>
        <v>6</v>
      </c>
      <c r="M8" s="161"/>
      <c r="N8" s="170" t="s">
        <v>1</v>
      </c>
      <c r="O8" s="170"/>
      <c r="P8" s="171"/>
      <c r="Q8" s="19"/>
      <c r="R8" s="91"/>
      <c r="S8" s="85"/>
      <c r="T8" s="19"/>
      <c r="U8" s="169" t="s">
        <v>1</v>
      </c>
      <c r="V8" s="170"/>
      <c r="W8" s="171"/>
      <c r="X8" s="37"/>
      <c r="Y8" s="38"/>
      <c r="Z8" s="151" t="s">
        <v>14</v>
      </c>
      <c r="AA8" s="152"/>
      <c r="AC8" s="99" t="str">
        <f>N12</f>
        <v>Hryv</v>
      </c>
      <c r="AD8" s="96">
        <f>Z18</f>
        <v>0</v>
      </c>
      <c r="AE8" s="119"/>
      <c r="AF8" s="101" t="str">
        <f>U12</f>
        <v>Lord_Fenix</v>
      </c>
      <c r="AG8" s="96">
        <f>AA18</f>
        <v>0</v>
      </c>
      <c r="AW8" s="141"/>
      <c r="AX8" s="242" t="s">
        <v>116</v>
      </c>
      <c r="AY8" s="224" t="s">
        <v>115</v>
      </c>
      <c r="AZ8" s="250" t="s">
        <v>117</v>
      </c>
      <c r="BA8" s="135" t="str">
        <f>IF(LEN(C10)=0,"",C10)</f>
        <v>5. Фейенорд - Аякс - 2.03. 17:30</v>
      </c>
      <c r="BB8" s="255" t="s">
        <v>117</v>
      </c>
      <c r="BC8" s="214" t="s">
        <v>115</v>
      </c>
      <c r="BD8" s="234" t="s">
        <v>116</v>
      </c>
    </row>
    <row r="9" spans="2:56" ht="13.5" customHeight="1" thickBot="1">
      <c r="B9" s="3" t="str">
        <f>IF(L9=0,IF(X9=0,CONCATENATE(C9," - матч перенесен"),CONCATENATE(C9," - ",I9,":",J9)),C9)</f>
        <v>4. Брюгге - Стандард - 2.03. 17:30</v>
      </c>
      <c r="C9" s="108" t="s">
        <v>25</v>
      </c>
      <c r="D9" s="109"/>
      <c r="E9" s="109"/>
      <c r="F9" s="109"/>
      <c r="G9" s="110"/>
      <c r="H9" s="50"/>
      <c r="I9" s="21"/>
      <c r="J9" s="24"/>
      <c r="K9" s="47"/>
      <c r="L9" s="20">
        <f>IF(OR(LEN(I9)=0,LEN(J9)=0),1,0)</f>
        <v>1</v>
      </c>
      <c r="M9" s="161"/>
      <c r="N9" s="7">
        <v>8</v>
      </c>
      <c r="O9" s="7">
        <v>6</v>
      </c>
      <c r="P9" s="8">
        <v>4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2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27">
        <f>SUM(Q5:Q7,Q9:Q11)</f>
        <v>0</v>
      </c>
      <c r="AA9" s="128">
        <f>SUM(T5:T7,T9:T11)</f>
        <v>0</v>
      </c>
      <c r="AC9" s="99" t="str">
        <f>N12</f>
        <v>Hryv</v>
      </c>
      <c r="AD9" s="96">
        <f>Z16</f>
        <v>0</v>
      </c>
      <c r="AE9" s="119"/>
      <c r="AF9" s="101" t="str">
        <f>U12</f>
        <v>Lord_Fenix</v>
      </c>
      <c r="AG9" s="96">
        <f>AA16</f>
        <v>0</v>
      </c>
      <c r="AW9" s="141"/>
      <c r="AX9" s="244" t="s">
        <v>116</v>
      </c>
      <c r="AY9" s="253" t="s">
        <v>117</v>
      </c>
      <c r="AZ9" s="191" t="s">
        <v>115</v>
      </c>
      <c r="BA9" s="137" t="str">
        <f>IF(LEN(C11)=0,"",C11)</f>
        <v>6. Атлетико - Реал Мадрид - 2.03. 20:00</v>
      </c>
      <c r="BB9" s="256" t="s">
        <v>117</v>
      </c>
      <c r="BC9" s="237" t="s">
        <v>116</v>
      </c>
      <c r="BD9" s="230" t="s">
        <v>115</v>
      </c>
    </row>
    <row r="10" spans="2:53" ht="13.5" customHeight="1" thickTop="1">
      <c r="B10" s="3" t="str">
        <f>IF(L10=0,IF(X10=0,CONCATENATE(C10," - матч перенесен"),CONCATENATE(C10," - ",I10,":",J10)),C10)</f>
        <v>5. Фейенорд - Аякс - 2.03. 17:30</v>
      </c>
      <c r="C10" s="108" t="s">
        <v>26</v>
      </c>
      <c r="D10" s="109"/>
      <c r="E10" s="109"/>
      <c r="F10" s="109"/>
      <c r="G10" s="110"/>
      <c r="H10" s="50"/>
      <c r="I10" s="21"/>
      <c r="J10" s="24"/>
      <c r="K10" s="47"/>
      <c r="L10" s="5">
        <f>IF(OR(LEN(I10)=0,LEN(J10)=0),1,0)</f>
        <v>1</v>
      </c>
      <c r="M10" s="161"/>
      <c r="N10" s="7">
        <v>9</v>
      </c>
      <c r="O10" s="7">
        <v>5</v>
      </c>
      <c r="P10" s="8">
        <v>7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4</v>
      </c>
      <c r="V10" s="7">
        <v>3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23"/>
      <c r="AA10" s="124"/>
      <c r="AC10" s="99" t="str">
        <f>N12</f>
        <v>Hryv</v>
      </c>
      <c r="AD10" s="96">
        <f>AA16</f>
        <v>0</v>
      </c>
      <c r="AE10" s="119"/>
      <c r="AF10" s="102" t="str">
        <f>U12</f>
        <v>Lord_Fenix</v>
      </c>
      <c r="AG10" s="96">
        <f>Z16</f>
        <v>0</v>
      </c>
      <c r="BA10" s="140"/>
    </row>
    <row r="11" spans="2:53" ht="13.5" customHeight="1" thickBot="1">
      <c r="B11" s="3" t="str">
        <f>IF(L11=0,IF(X11=0,CONCATENATE(C11," - матч перенесен"),CONCATENATE(C11," - ",I11,":",J11)),C11)</f>
        <v>6. Атлетико - Реал Мадрид - 2.03. 20:00</v>
      </c>
      <c r="C11" s="114" t="s">
        <v>27</v>
      </c>
      <c r="D11" s="115"/>
      <c r="E11" s="115"/>
      <c r="F11" s="115"/>
      <c r="G11" s="116"/>
      <c r="H11" s="50"/>
      <c r="I11" s="22"/>
      <c r="J11" s="23"/>
      <c r="K11" s="46"/>
      <c r="L11" s="17">
        <f>IF(OR(LEN(I11)=0,LEN(J11)=0),1,0)</f>
        <v>1</v>
      </c>
      <c r="M11" s="161"/>
      <c r="N11" s="7">
        <v>2</v>
      </c>
      <c r="O11" s="7">
        <v>3</v>
      </c>
      <c r="P11" s="8">
        <v>1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5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1"/>
      <c r="AA11" s="42"/>
      <c r="AC11" s="99" t="str">
        <f>N12</f>
        <v>Hryv</v>
      </c>
      <c r="AD11" s="96">
        <f>COUNTIF(Q14:Q20,9)</f>
        <v>0</v>
      </c>
      <c r="AE11" s="119"/>
      <c r="AF11" s="101" t="str">
        <f>U12</f>
        <v>Lord_Fenix</v>
      </c>
      <c r="AG11" s="96">
        <f>COUNTIF(T14:T20,9)</f>
        <v>0</v>
      </c>
      <c r="BA11" s="140"/>
    </row>
    <row r="12" spans="2:33" ht="13.5" customHeight="1" thickBot="1">
      <c r="B12" s="103" t="str">
        <f>CONCATENATE(CHAR(10),"[b]Линия 1. [color=#FF0000][u]",Z3," ",CHAR(150)," ",AA3,"[/u] - ",Z5,":",AA5," [/color] (разница ",Z7,":",AA7,") (",Z9,"-",AA9,")[/b]")</f>
        <v>
[b]Линия 1. [color=#FF0000][u]Фолк – Кирилл-Suarez[/u] - 0:0 [/color] (разница 0:0) (0-0)[/b]</v>
      </c>
      <c r="C12" s="143" t="str">
        <f>IF(LEN(N2)=0," ",N2)</f>
        <v>СФП Football.By</v>
      </c>
      <c r="D12" s="144"/>
      <c r="E12" s="144"/>
      <c r="F12" s="144"/>
      <c r="G12" s="75" t="str">
        <f>IF(LEN(U2)=0," ",U2)</f>
        <v>Red Anfield</v>
      </c>
      <c r="H12" s="59"/>
      <c r="I12" s="36"/>
      <c r="J12" s="36"/>
      <c r="K12" s="36"/>
      <c r="L12" s="60"/>
      <c r="M12" s="161"/>
      <c r="N12" s="153" t="s">
        <v>104</v>
      </c>
      <c r="O12" s="154"/>
      <c r="P12" s="155"/>
      <c r="Q12" s="32"/>
      <c r="R12" s="32"/>
      <c r="S12" s="32"/>
      <c r="T12" s="32"/>
      <c r="U12" s="153" t="s">
        <v>78</v>
      </c>
      <c r="V12" s="154"/>
      <c r="W12" s="155"/>
      <c r="X12" s="56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6"/>
      <c r="Z12" s="125" t="str">
        <f>IF(LEN(N12)=0," ",N12)</f>
        <v>Hryv</v>
      </c>
      <c r="AA12" s="126" t="str">
        <f>IF(LEN(U12)=0," ",U12)</f>
        <v>Lord_Fenix</v>
      </c>
      <c r="AC12" s="99" t="str">
        <f>N21</f>
        <v>Сережик</v>
      </c>
      <c r="AD12" s="96">
        <v>1</v>
      </c>
      <c r="AE12" s="119"/>
      <c r="AF12" s="121" t="str">
        <f>U21</f>
        <v>MaxJoker</v>
      </c>
      <c r="AG12" s="96">
        <v>1</v>
      </c>
    </row>
    <row r="13" spans="2:33" ht="13.5" customHeight="1" thickBot="1">
      <c r="B13" s="103" t="str">
        <f>CONCATENATE("[b]Прогнозы: ",CHAR(10),"1 тайм:[/b]",CHAR(10),"1. ",N5,"-",O5,"-",P5," || ",U5,"-",V5,"-",W5)</f>
        <v>[b]Прогнозы: 
1 тайм:[/b]
1. 3-6-1 || 3-8-5</v>
      </c>
      <c r="C13" s="180" t="s">
        <v>2</v>
      </c>
      <c r="D13" s="181"/>
      <c r="E13" s="181"/>
      <c r="F13" s="181"/>
      <c r="G13" s="182"/>
      <c r="H13" s="62"/>
      <c r="I13" s="51"/>
      <c r="J13" s="51"/>
      <c r="K13" s="51"/>
      <c r="L13" s="45"/>
      <c r="M13" s="161"/>
      <c r="N13" s="166" t="s">
        <v>0</v>
      </c>
      <c r="O13" s="166"/>
      <c r="P13" s="167"/>
      <c r="Q13" s="92" t="s">
        <v>13</v>
      </c>
      <c r="R13" s="172" t="s">
        <v>9</v>
      </c>
      <c r="S13" s="173"/>
      <c r="T13" s="92" t="s">
        <v>13</v>
      </c>
      <c r="U13" s="168" t="s">
        <v>0</v>
      </c>
      <c r="V13" s="166"/>
      <c r="W13" s="167"/>
      <c r="X13" s="57"/>
      <c r="Y13" s="51"/>
      <c r="Z13" s="156" t="s">
        <v>3</v>
      </c>
      <c r="AA13" s="157"/>
      <c r="AC13" s="99" t="str">
        <f>N21</f>
        <v>Сережик</v>
      </c>
      <c r="AD13" s="96">
        <f>Z27</f>
        <v>0</v>
      </c>
      <c r="AE13" s="119"/>
      <c r="AF13" s="101" t="str">
        <f>U21</f>
        <v>MaxJoker</v>
      </c>
      <c r="AG13" s="96">
        <f>AA27</f>
        <v>0</v>
      </c>
    </row>
    <row r="14" spans="2:33" ht="13.5" customHeight="1" thickBot="1">
      <c r="B14" s="103" t="str">
        <f>CONCATENATE("2. ",N6,"-",O6,"-",P6," || ",U6,"-",V6,"-",W6,CHAR(10),"3. ",N7,"-",O7,"-",P7," || ",U7,"-",V7,"-",W7)</f>
        <v>2. 8-5-7 || 7-4-6
3. 2-4-9 || 2-1-9</v>
      </c>
      <c r="C14" s="145">
        <f>SUM(Z7,Z16,Z25,Z34)</f>
        <v>0</v>
      </c>
      <c r="D14" s="146"/>
      <c r="E14" s="146"/>
      <c r="F14" s="146"/>
      <c r="G14" s="75">
        <f>SUM(AA7,AA16,AA25,AA34)</f>
        <v>0</v>
      </c>
      <c r="H14" s="62"/>
      <c r="I14" s="51"/>
      <c r="J14" s="51"/>
      <c r="K14" s="51"/>
      <c r="L14" s="45"/>
      <c r="M14" s="161"/>
      <c r="N14" s="7">
        <v>2</v>
      </c>
      <c r="O14" s="7">
        <v>7</v>
      </c>
      <c r="P14" s="8">
        <v>1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4</v>
      </c>
      <c r="V14" s="7">
        <v>7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27">
        <f>SUM(R14:R16,R18:R20)</f>
        <v>0</v>
      </c>
      <c r="AA14" s="128">
        <f>SUM(S14:S16,S18:S20)</f>
        <v>0</v>
      </c>
      <c r="AC14" s="99" t="str">
        <f>N21</f>
        <v>Сережик</v>
      </c>
      <c r="AD14" s="96">
        <f>Z25</f>
        <v>0</v>
      </c>
      <c r="AE14" s="119"/>
      <c r="AF14" s="101" t="str">
        <f>U21</f>
        <v>MaxJoker</v>
      </c>
      <c r="AG14" s="96">
        <f>AA25</f>
        <v>0</v>
      </c>
    </row>
    <row r="15" spans="2:33" ht="13.5" customHeight="1">
      <c r="B15" s="103" t="str">
        <f>CONCATENATE("[b]2 тайм:[/b]",CHAR(10),"4. ",N9,"-",O9,"-",P9," || ",U9,"-",V9,"-",W9,CHAR(10),"5. ",N10,"-",O10,"-",P10," || ",U10,"-",V10,"-",W10)</f>
        <v>[b]2 тайм:[/b]
4. 8-6-4 || 6-7-2
5. 9-5-7 || 4-3-8</v>
      </c>
      <c r="C15" s="180" t="s">
        <v>14</v>
      </c>
      <c r="D15" s="181"/>
      <c r="E15" s="181"/>
      <c r="F15" s="181"/>
      <c r="G15" s="182"/>
      <c r="H15" s="63"/>
      <c r="I15" s="61"/>
      <c r="J15" s="61"/>
      <c r="K15" s="61"/>
      <c r="L15" s="64"/>
      <c r="M15" s="161"/>
      <c r="N15" s="7">
        <v>8</v>
      </c>
      <c r="O15" s="7">
        <v>6</v>
      </c>
      <c r="P15" s="8">
        <v>3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2</v>
      </c>
      <c r="V15" s="7">
        <v>5</v>
      </c>
      <c r="W15" s="8">
        <v>6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6" t="s">
        <v>4</v>
      </c>
      <c r="AA15" s="157"/>
      <c r="AC15" s="99" t="str">
        <f>N21</f>
        <v>Сережик</v>
      </c>
      <c r="AD15" s="96">
        <f>AA25</f>
        <v>0</v>
      </c>
      <c r="AE15" s="119"/>
      <c r="AF15" s="102" t="str">
        <f>U21</f>
        <v>MaxJoker</v>
      </c>
      <c r="AG15" s="96">
        <f>Z25</f>
        <v>0</v>
      </c>
    </row>
    <row r="16" spans="1:33" ht="13.5" customHeight="1" thickBot="1">
      <c r="A16" s="13"/>
      <c r="B16" s="103" t="str">
        <f>CONCATENATE("6. ",N11,"-",O11,"-",P11," || ",U11,"-",V11,"-",W11)</f>
        <v>6. 2-3-1 || 1-5-9</v>
      </c>
      <c r="C16" s="145">
        <f>SUM(Z9,Z18,Z27,Z36)</f>
        <v>0</v>
      </c>
      <c r="D16" s="146"/>
      <c r="E16" s="146"/>
      <c r="F16" s="146"/>
      <c r="G16" s="75">
        <f>SUM(AA9,AA18,AA27,AA36)</f>
        <v>0</v>
      </c>
      <c r="H16" s="66"/>
      <c r="I16" s="65"/>
      <c r="J16" s="65"/>
      <c r="K16" s="65"/>
      <c r="L16" s="65"/>
      <c r="M16" s="161"/>
      <c r="N16" s="7">
        <v>4</v>
      </c>
      <c r="O16" s="7">
        <v>5</v>
      </c>
      <c r="P16" s="8">
        <v>9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3</v>
      </c>
      <c r="W16" s="8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27">
        <f>IF(Z14-AA14&gt;0,Z14-AA14,0)</f>
        <v>0</v>
      </c>
      <c r="AA16" s="128">
        <f>IF(Z14-AA14&lt;0,AA14-Z14,0)</f>
        <v>0</v>
      </c>
      <c r="AC16" s="99" t="str">
        <f>N21</f>
        <v>Сережик</v>
      </c>
      <c r="AD16" s="96">
        <f>COUNTIF(Q23:Q29,9)</f>
        <v>0</v>
      </c>
      <c r="AE16" s="119"/>
      <c r="AF16" s="101" t="str">
        <f>U21</f>
        <v>MaxJoker</v>
      </c>
      <c r="AG16" s="96">
        <f>COUNTIF(T23:T29,9)</f>
        <v>0</v>
      </c>
    </row>
    <row r="17" spans="1:33" ht="13.5" customHeight="1" thickBot="1">
      <c r="A17" s="13"/>
      <c r="B17" s="103" t="str">
        <f>CONCATENATE(CHAR(10),"[b]Линия 2. [color=#FF0000][u]",Z12," ",CHAR(150)," ",AA12,"[/u] - ",Z14,":",AA14," [/color] (разница ",Z16,":",AA16,") (",Z18,"-",AA18,")[/b]")</f>
        <v>
[b]Линия 2. [color=#FF0000][u]Hryv – Lord_Fenix[/u] - 0:0 [/color] (разница 0:0) (0-0)[/b]</v>
      </c>
      <c r="C17" s="65" t="s">
        <v>7</v>
      </c>
      <c r="D17" s="65"/>
      <c r="E17" s="65"/>
      <c r="F17" s="65"/>
      <c r="G17" s="65"/>
      <c r="H17" s="66"/>
      <c r="I17" s="65"/>
      <c r="J17" s="65"/>
      <c r="K17" s="65"/>
      <c r="L17" s="65"/>
      <c r="M17" s="161"/>
      <c r="N17" s="170" t="s">
        <v>1</v>
      </c>
      <c r="O17" s="170"/>
      <c r="P17" s="171"/>
      <c r="Q17" s="19"/>
      <c r="R17" s="91"/>
      <c r="S17" s="85"/>
      <c r="T17" s="19"/>
      <c r="U17" s="169" t="s">
        <v>1</v>
      </c>
      <c r="V17" s="170"/>
      <c r="W17" s="171"/>
      <c r="X17" s="27"/>
      <c r="Y17" s="15"/>
      <c r="Z17" s="151" t="s">
        <v>14</v>
      </c>
      <c r="AA17" s="152"/>
      <c r="AC17" s="99" t="str">
        <f>N30</f>
        <v>azarte</v>
      </c>
      <c r="AD17" s="96">
        <v>1</v>
      </c>
      <c r="AE17" s="119"/>
      <c r="AF17" s="121" t="str">
        <f>U30</f>
        <v>Kerimoff</v>
      </c>
      <c r="AG17" s="96">
        <v>1</v>
      </c>
    </row>
    <row r="18" spans="1:33" ht="13.5" customHeight="1">
      <c r="A18" s="13"/>
      <c r="B18" s="103" t="str">
        <f>CONCATENATE("[b]Прогнозы: ",CHAR(10),"1 тайм:[/b]",CHAR(10),"1. ",N14,"-",O14,"-",P14," || ",U14,"-",V14,"-",W14)</f>
        <v>[b]Прогнозы: 
1 тайм:[/b]
1. 2-7-1 || 4-7-9</v>
      </c>
      <c r="C18" s="51" t="s">
        <v>7</v>
      </c>
      <c r="D18" s="51"/>
      <c r="E18" s="51"/>
      <c r="F18" s="51"/>
      <c r="G18" s="51"/>
      <c r="H18" s="51"/>
      <c r="I18" s="51"/>
      <c r="J18" s="51"/>
      <c r="K18" s="51"/>
      <c r="L18" s="51"/>
      <c r="M18" s="161"/>
      <c r="N18" s="7">
        <v>3</v>
      </c>
      <c r="O18" s="7">
        <v>6</v>
      </c>
      <c r="P18" s="8">
        <v>2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6</v>
      </c>
      <c r="V18" s="7">
        <v>8</v>
      </c>
      <c r="W18" s="8">
        <v>3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27">
        <f>SUM(Q14:Q16,Q18:Q20)</f>
        <v>0</v>
      </c>
      <c r="AA18" s="128">
        <f>SUM(T14:T16,T18:T20)</f>
        <v>0</v>
      </c>
      <c r="AC18" s="99" t="str">
        <f>N30</f>
        <v>azarte</v>
      </c>
      <c r="AD18" s="96">
        <f>Z36</f>
        <v>0</v>
      </c>
      <c r="AE18" s="119"/>
      <c r="AF18" s="101" t="str">
        <f>U30</f>
        <v>Kerimoff</v>
      </c>
      <c r="AG18" s="96">
        <f>AA36</f>
        <v>0</v>
      </c>
    </row>
    <row r="19" spans="1:33" ht="13.5" customHeight="1">
      <c r="A19" s="13"/>
      <c r="B19" s="103" t="str">
        <f>CONCATENATE("2. ",N15,"-",O15,"-",P15," || ",U15,"-",V15,"-",W15,CHAR(10),"3. ",N16,"-",O16,"-",P16," || ",U16,"-",V16,"-",W16)</f>
        <v>2. 8-6-3 || 2-5-6
3. 4-5-9 || 1-3-8</v>
      </c>
      <c r="C19" s="51" t="s">
        <v>7</v>
      </c>
      <c r="D19" s="51"/>
      <c r="E19" s="51"/>
      <c r="F19" s="51"/>
      <c r="G19" s="51"/>
      <c r="H19" s="51"/>
      <c r="I19" s="51"/>
      <c r="J19" s="51"/>
      <c r="K19" s="51"/>
      <c r="L19" s="51"/>
      <c r="M19" s="161"/>
      <c r="N19" s="7">
        <v>4</v>
      </c>
      <c r="O19" s="7">
        <v>5</v>
      </c>
      <c r="P19" s="8">
        <v>9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4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1"/>
      <c r="AA19" s="52"/>
      <c r="AC19" s="99" t="str">
        <f>N30</f>
        <v>azarte</v>
      </c>
      <c r="AD19" s="96">
        <f>Z34</f>
        <v>0</v>
      </c>
      <c r="AE19" s="119"/>
      <c r="AF19" s="101" t="str">
        <f>U30</f>
        <v>Kerimoff</v>
      </c>
      <c r="AG19" s="96">
        <f>AA34</f>
        <v>0</v>
      </c>
    </row>
    <row r="20" spans="1:33" ht="13.5" customHeight="1" thickBot="1">
      <c r="A20" s="13"/>
      <c r="B20" s="103" t="str">
        <f>CONCATENATE("[b]2 тайм:[/b]",CHAR(10),"4. ",N18,"-",O18,"-",P18," || ",U18,"-",V18,"-",W18,CHAR(10),"5. ",N19,"-",O19,"-",P19," || ",U19,"-",V19,"-",W19)</f>
        <v>[b]2 тайм:[/b]
4. 3-6-2 || 6-8-3
5. 4-5-9 || 5-4-7</v>
      </c>
      <c r="C20" s="51" t="s">
        <v>7</v>
      </c>
      <c r="D20" s="51"/>
      <c r="E20" s="51"/>
      <c r="F20" s="51"/>
      <c r="G20" s="51"/>
      <c r="H20" s="51"/>
      <c r="I20" s="51"/>
      <c r="J20" s="51"/>
      <c r="K20" s="51"/>
      <c r="L20" s="51"/>
      <c r="M20" s="161"/>
      <c r="N20" s="142">
        <v>8</v>
      </c>
      <c r="O20" s="7">
        <v>7</v>
      </c>
      <c r="P20" s="8">
        <v>1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1</v>
      </c>
      <c r="V20" s="7">
        <v>2</v>
      </c>
      <c r="W20" s="8">
        <v>9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53"/>
      <c r="AA20" s="54"/>
      <c r="AC20" s="99" t="str">
        <f>N30</f>
        <v>azarte</v>
      </c>
      <c r="AD20" s="96">
        <f>AA34</f>
        <v>0</v>
      </c>
      <c r="AE20" s="119"/>
      <c r="AF20" s="102" t="str">
        <f>U30</f>
        <v>Kerimoff</v>
      </c>
      <c r="AG20" s="96">
        <f>Z34</f>
        <v>0</v>
      </c>
    </row>
    <row r="21" spans="1:33" ht="13.5" customHeight="1" thickBot="1">
      <c r="A21" s="13"/>
      <c r="B21" s="103" t="str">
        <f>CONCATENATE("6. ",N20,"-",O20,"-",P20," || ",U20,"-",V20,"-",W20)</f>
        <v>6. 8-7-1 || 1-2-9</v>
      </c>
      <c r="C21" s="51" t="s">
        <v>7</v>
      </c>
      <c r="D21" s="51"/>
      <c r="E21" s="51"/>
      <c r="F21" s="51"/>
      <c r="G21" s="51"/>
      <c r="H21" s="51"/>
      <c r="I21" s="51"/>
      <c r="J21" s="51"/>
      <c r="K21" s="51"/>
      <c r="L21" s="51"/>
      <c r="M21" s="161"/>
      <c r="N21" s="153" t="s">
        <v>105</v>
      </c>
      <c r="O21" s="154"/>
      <c r="P21" s="155"/>
      <c r="Q21" s="32"/>
      <c r="R21" s="32"/>
      <c r="S21" s="32"/>
      <c r="T21" s="32"/>
      <c r="U21" s="153" t="s">
        <v>79</v>
      </c>
      <c r="V21" s="154"/>
      <c r="W21" s="155"/>
      <c r="X21" s="51"/>
      <c r="Y21" s="51"/>
      <c r="Z21" s="125" t="str">
        <f>IF(LEN(N21)=0," ",N21)</f>
        <v>Сережик</v>
      </c>
      <c r="AA21" s="126" t="str">
        <f>IF(LEN(U21)=0," ",U21)</f>
        <v>MaxJoker</v>
      </c>
      <c r="AC21" s="99" t="str">
        <f>N30</f>
        <v>azarte</v>
      </c>
      <c r="AD21" s="96">
        <f>COUNTIF(Q32:Q38,9)</f>
        <v>0</v>
      </c>
      <c r="AE21" s="119"/>
      <c r="AF21" s="101" t="str">
        <f>U30</f>
        <v>Kerimoff</v>
      </c>
      <c r="AG21" s="96">
        <f>COUNTIF(T32:T38,9)</f>
        <v>0</v>
      </c>
    </row>
    <row r="22" spans="1:33" ht="13.5" customHeight="1" thickBot="1">
      <c r="A22" s="13"/>
      <c r="B22" s="103" t="str">
        <f>CONCATENATE(CHAR(10),"[b]Линия 3. [color=#FF0000][u]",Z21," ",CHAR(150)," ",AA21,"[/u] - ",Z23,":",AA23," [/color] (разница ",Z25,":",AA25,") (",Z27,"-",AA27,")[/b]")</f>
        <v>
[b]Линия 3. [color=#FF0000][u]Сережик – MaxJoker[/u] - 0:0 [/color] (разница 0:0) (0-0)[/b]</v>
      </c>
      <c r="C22" s="51" t="s">
        <v>7</v>
      </c>
      <c r="D22" s="51"/>
      <c r="E22" s="51"/>
      <c r="F22" s="51"/>
      <c r="G22" s="51"/>
      <c r="H22" s="51"/>
      <c r="I22" s="51"/>
      <c r="J22" s="51"/>
      <c r="K22" s="51"/>
      <c r="L22" s="51"/>
      <c r="M22" s="161"/>
      <c r="N22" s="166" t="s">
        <v>0</v>
      </c>
      <c r="O22" s="166"/>
      <c r="P22" s="167"/>
      <c r="Q22" s="92" t="s">
        <v>13</v>
      </c>
      <c r="R22" s="172" t="s">
        <v>9</v>
      </c>
      <c r="S22" s="173"/>
      <c r="T22" s="92" t="s">
        <v>13</v>
      </c>
      <c r="U22" s="168" t="s">
        <v>0</v>
      </c>
      <c r="V22" s="166"/>
      <c r="W22" s="167"/>
      <c r="X22" s="51"/>
      <c r="Y22" s="51"/>
      <c r="Z22" s="156" t="s">
        <v>3</v>
      </c>
      <c r="AA22" s="157"/>
      <c r="AC22" s="99" t="str">
        <f>N39</f>
        <v>terzia</v>
      </c>
      <c r="AD22" s="96">
        <v>0</v>
      </c>
      <c r="AE22" s="119"/>
      <c r="AF22" s="121" t="str">
        <f>U39</f>
        <v>Mortalles</v>
      </c>
      <c r="AG22" s="96">
        <v>0</v>
      </c>
    </row>
    <row r="23" spans="1:33" ht="13.5" customHeight="1">
      <c r="A23" s="13"/>
      <c r="B23" s="103" t="str">
        <f>CONCATENATE("[b]Прогнозы: ",CHAR(10),"1 тайм:[/b]",CHAR(10),"1. ",N23,"-",O23,"-",P23," || ",U23,"-",V23,"-",W23)</f>
        <v>[b]Прогнозы: 
1 тайм:[/b]
1. 3-5-8 || 8-6-4</v>
      </c>
      <c r="C23" s="51" t="s">
        <v>7</v>
      </c>
      <c r="D23" s="51"/>
      <c r="E23" s="51"/>
      <c r="F23" s="51"/>
      <c r="G23" s="51"/>
      <c r="H23" s="51"/>
      <c r="I23" s="51"/>
      <c r="J23" s="51"/>
      <c r="K23" s="51"/>
      <c r="L23" s="51"/>
      <c r="M23" s="161"/>
      <c r="N23" s="7">
        <v>3</v>
      </c>
      <c r="O23" s="7">
        <v>5</v>
      </c>
      <c r="P23" s="8">
        <v>8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6</v>
      </c>
      <c r="W23" s="8">
        <v>4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27">
        <f>SUM(R23:R25,R27:R29)</f>
        <v>0</v>
      </c>
      <c r="AA23" s="128">
        <f>SUM(S23:S25,S27:S29)</f>
        <v>0</v>
      </c>
      <c r="AC23" s="99" t="str">
        <f>N39</f>
        <v>terzia</v>
      </c>
      <c r="AD23" s="96">
        <f>Z41</f>
        <v>0</v>
      </c>
      <c r="AE23" s="119"/>
      <c r="AF23" s="101" t="str">
        <f>U39</f>
        <v>Mortalles</v>
      </c>
      <c r="AG23" s="96">
        <f>AA41</f>
        <v>0</v>
      </c>
    </row>
    <row r="24" spans="1:33" ht="13.5" customHeight="1">
      <c r="A24" s="13"/>
      <c r="B24" s="103" t="str">
        <f>CONCATENATE("2. ",N24,"-",O24,"-",P24," || ",U24,"-",V24,"-",W24,CHAR(10),"3. ",N25,"-",O25,"-",P25," || ",U25,"-",V25,"-",W25)</f>
        <v>2. 2-6-9 || 9-2-1
3. 4-7-1 || 3-7-5</v>
      </c>
      <c r="C24" s="51" t="s">
        <v>7</v>
      </c>
      <c r="D24" s="51"/>
      <c r="E24" s="51"/>
      <c r="F24" s="51"/>
      <c r="G24" s="51"/>
      <c r="H24" s="51"/>
      <c r="I24" s="51"/>
      <c r="J24" s="51"/>
      <c r="K24" s="51"/>
      <c r="L24" s="51"/>
      <c r="M24" s="161"/>
      <c r="N24" s="7">
        <v>2</v>
      </c>
      <c r="O24" s="7">
        <v>6</v>
      </c>
      <c r="P24" s="8">
        <v>9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2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6" t="s">
        <v>4</v>
      </c>
      <c r="AA24" s="157"/>
      <c r="AC24" s="99" t="str">
        <f>N39</f>
        <v>terzia</v>
      </c>
      <c r="AD24" s="96">
        <v>0</v>
      </c>
      <c r="AE24" s="119"/>
      <c r="AF24" s="101" t="str">
        <f>U39</f>
        <v>Mortalles</v>
      </c>
      <c r="AG24" s="96">
        <v>0</v>
      </c>
    </row>
    <row r="25" spans="1:33" ht="13.5" customHeight="1" thickBot="1">
      <c r="A25" s="13"/>
      <c r="B25" s="103" t="str">
        <f>CONCATENATE("[b]2 тайм:[/b]",CHAR(10),"4. ",N27,"-",O27,"-",P27," || ",U27,"-",V27,"-",W27,CHAR(10),"5. ",N28,"-",O28,"-",P28," || ",U28,"-",V28,"-",W28)</f>
        <v>[b]2 тайм:[/b]
4. 8-7-4 || 5-7-3
5. 3-6-2 || 1-9-4</v>
      </c>
      <c r="C25" s="51" t="s">
        <v>7</v>
      </c>
      <c r="D25" s="51"/>
      <c r="E25" s="51"/>
      <c r="F25" s="51"/>
      <c r="G25" s="51"/>
      <c r="H25" s="51"/>
      <c r="I25" s="51"/>
      <c r="J25" s="51"/>
      <c r="K25" s="51"/>
      <c r="L25" s="51"/>
      <c r="M25" s="161"/>
      <c r="N25" s="7">
        <v>4</v>
      </c>
      <c r="O25" s="7">
        <v>7</v>
      </c>
      <c r="P25" s="8">
        <v>1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7</v>
      </c>
      <c r="W25" s="8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27">
        <f>IF(Z23-AA23&gt;0,Z23-AA23,0)</f>
        <v>0</v>
      </c>
      <c r="AA25" s="128">
        <f>IF(Z23-AA23&lt;0,AA23-Z23,0)</f>
        <v>0</v>
      </c>
      <c r="AC25" s="99" t="str">
        <f>N39</f>
        <v>terzia</v>
      </c>
      <c r="AD25" s="96">
        <v>0</v>
      </c>
      <c r="AE25" s="119"/>
      <c r="AF25" s="102" t="str">
        <f>U39</f>
        <v>Mortalles</v>
      </c>
      <c r="AG25" s="96">
        <v>0</v>
      </c>
    </row>
    <row r="26" spans="1:33" ht="13.5" customHeight="1" thickBot="1">
      <c r="A26" s="13"/>
      <c r="B26" s="103" t="str">
        <f>CONCATENATE("6. ",N29,"-",O29,"-",P29," || ",U29,"-",V29,"-",W29)</f>
        <v>6. 1-5-9 || 2-6-8</v>
      </c>
      <c r="C26" s="51" t="s">
        <v>7</v>
      </c>
      <c r="D26" s="51"/>
      <c r="E26" s="51"/>
      <c r="F26" s="51"/>
      <c r="G26" s="51"/>
      <c r="H26" s="51"/>
      <c r="I26" s="51"/>
      <c r="J26" s="51"/>
      <c r="K26" s="51"/>
      <c r="L26" s="51"/>
      <c r="M26" s="161"/>
      <c r="N26" s="170" t="s">
        <v>1</v>
      </c>
      <c r="O26" s="170"/>
      <c r="P26" s="171"/>
      <c r="Q26" s="19"/>
      <c r="R26" s="91"/>
      <c r="S26" s="85"/>
      <c r="T26" s="19"/>
      <c r="U26" s="169" t="s">
        <v>1</v>
      </c>
      <c r="V26" s="170"/>
      <c r="W26" s="171"/>
      <c r="X26" s="37"/>
      <c r="Y26" s="38"/>
      <c r="Z26" s="151" t="s">
        <v>14</v>
      </c>
      <c r="AA26" s="152"/>
      <c r="AC26" s="99" t="str">
        <f>N39</f>
        <v>terzia</v>
      </c>
      <c r="AD26" s="96">
        <f>COUNTIF(Q41:Q47,9)</f>
        <v>0</v>
      </c>
      <c r="AE26" s="119"/>
      <c r="AF26" s="101" t="str">
        <f>U39</f>
        <v>Mortalles</v>
      </c>
      <c r="AG26" s="96">
        <f>COUNTIF(T41:T47,9)</f>
        <v>0</v>
      </c>
    </row>
    <row r="27" spans="1:33" ht="13.5" customHeight="1">
      <c r="A27" s="13"/>
      <c r="B27" s="103" t="str">
        <f>CONCATENATE(CHAR(10),"[b]Линия 4. [color=#FF0000][u]",Z30," ",CHAR(150)," ",AA30,"[/u] - ",Z32,":",AA32," [/color] (разница ",Z34,":",AA34,") (",Z36,"-",AA36,")[/b]")</f>
        <v>
[b]Линия 4. [color=#FF0000][u]azarte – Kerimoff[/u] - 0:0 [/color] (разница 0:0) (0-0)[/b]</v>
      </c>
      <c r="C27" s="51" t="s">
        <v>7</v>
      </c>
      <c r="D27" s="51"/>
      <c r="E27" s="51"/>
      <c r="F27" s="51"/>
      <c r="G27" s="51"/>
      <c r="H27" s="51"/>
      <c r="I27" s="51"/>
      <c r="J27" s="51"/>
      <c r="K27" s="51"/>
      <c r="L27" s="51"/>
      <c r="M27" s="161"/>
      <c r="N27" s="7">
        <v>8</v>
      </c>
      <c r="O27" s="7">
        <v>7</v>
      </c>
      <c r="P27" s="8">
        <v>4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5</v>
      </c>
      <c r="V27" s="7">
        <v>7</v>
      </c>
      <c r="W27" s="8">
        <v>3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27">
        <f>SUM(Q23:Q25,Q27:Q29)</f>
        <v>0</v>
      </c>
      <c r="AA27" s="128">
        <f>SUM(T23:T25,T27:T29)</f>
        <v>0</v>
      </c>
      <c r="AC27" s="99" t="str">
        <f>N48</f>
        <v>Angel527</v>
      </c>
      <c r="AD27" s="96">
        <v>0</v>
      </c>
      <c r="AE27" s="119"/>
      <c r="AF27" s="121" t="str">
        <f>U48</f>
        <v>ADRIAN</v>
      </c>
      <c r="AG27" s="96">
        <v>0</v>
      </c>
    </row>
    <row r="28" spans="1:33" ht="13.5" customHeight="1">
      <c r="A28" s="13"/>
      <c r="B28" s="103" t="str">
        <f>CONCATENATE("[b]Прогнозы: ",CHAR(10),"1 тайм:[/b]",CHAR(10),"1. ",N32,"-",O32,"-",P32," || ",U32,"-",V32,"-",W32)</f>
        <v>[b]Прогнозы: 
1 тайм:[/b]
1. 4-5-8 || 6-7-4</v>
      </c>
      <c r="C28" s="51" t="s">
        <v>7</v>
      </c>
      <c r="D28" s="51"/>
      <c r="E28" s="51"/>
      <c r="F28" s="51"/>
      <c r="G28" s="51"/>
      <c r="H28" s="51"/>
      <c r="I28" s="51"/>
      <c r="J28" s="51"/>
      <c r="K28" s="51"/>
      <c r="L28" s="51"/>
      <c r="M28" s="161"/>
      <c r="N28" s="7">
        <v>3</v>
      </c>
      <c r="O28" s="7">
        <v>6</v>
      </c>
      <c r="P28" s="8">
        <v>2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1</v>
      </c>
      <c r="V28" s="7">
        <v>9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1"/>
      <c r="AA28" s="52"/>
      <c r="AC28" s="99" t="str">
        <f>N48</f>
        <v>Angel527</v>
      </c>
      <c r="AD28" s="96">
        <f>Z50</f>
        <v>0</v>
      </c>
      <c r="AE28" s="119"/>
      <c r="AF28" s="101" t="str">
        <f>U48</f>
        <v>ADRIAN</v>
      </c>
      <c r="AG28" s="96">
        <f>AA50</f>
        <v>0</v>
      </c>
    </row>
    <row r="29" spans="1:33" ht="13.5" customHeight="1" thickBot="1">
      <c r="A29" s="13"/>
      <c r="B29" s="103" t="str">
        <f>CONCATENATE("2. ",N33,"-",O33,"-",P33," || ",U33,"-",V33,"-",W33,CHAR(10),"3. ",N34,"-",O34,"-",P34," || ",U34,"-",V34,"-",W34)</f>
        <v>2. 7-6-3 || 8-3-1
3. 1-2-9 || 2-5-9</v>
      </c>
      <c r="C29" s="51" t="s">
        <v>7</v>
      </c>
      <c r="D29" s="51"/>
      <c r="E29" s="51"/>
      <c r="F29" s="51"/>
      <c r="G29" s="51"/>
      <c r="H29" s="51"/>
      <c r="I29" s="51"/>
      <c r="J29" s="51"/>
      <c r="K29" s="51"/>
      <c r="L29" s="51"/>
      <c r="M29" s="161"/>
      <c r="N29" s="7">
        <v>1</v>
      </c>
      <c r="O29" s="7">
        <v>5</v>
      </c>
      <c r="P29" s="8">
        <v>9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2</v>
      </c>
      <c r="V29" s="7">
        <v>6</v>
      </c>
      <c r="W29" s="8">
        <v>8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53"/>
      <c r="AA29" s="54"/>
      <c r="AC29" s="99" t="str">
        <f>N48</f>
        <v>Angel527</v>
      </c>
      <c r="AD29" s="96">
        <v>0</v>
      </c>
      <c r="AE29" s="119"/>
      <c r="AF29" s="101" t="str">
        <f>U48</f>
        <v>ADRIAN</v>
      </c>
      <c r="AG29" s="96">
        <v>0</v>
      </c>
    </row>
    <row r="30" spans="1:33" ht="13.5" customHeight="1" thickBot="1">
      <c r="A30" s="13"/>
      <c r="B30" s="103" t="str">
        <f>CONCATENATE("[b]2 тайм:[/b]",CHAR(10),"4. ",N36,"-",O36,"-",P36," || ",U36,"-",V36,"-",W36,CHAR(10),"5. ",N37,"-",O37,"-",P37," || ",U37,"-",V37,"-",W37)</f>
        <v>[b]2 тайм:[/b]
4. 8-4-6 || 7-6-3
5. 5-2-7 || 1-4-9</v>
      </c>
      <c r="C30" s="51" t="s">
        <v>7</v>
      </c>
      <c r="D30" s="51"/>
      <c r="E30" s="51"/>
      <c r="F30" s="51"/>
      <c r="G30" s="51"/>
      <c r="H30" s="51"/>
      <c r="I30" s="51"/>
      <c r="J30" s="51"/>
      <c r="K30" s="51"/>
      <c r="L30" s="51"/>
      <c r="M30" s="161"/>
      <c r="N30" s="153" t="s">
        <v>106</v>
      </c>
      <c r="O30" s="154"/>
      <c r="P30" s="155"/>
      <c r="Q30" s="32"/>
      <c r="R30" s="32"/>
      <c r="S30" s="32"/>
      <c r="T30" s="32"/>
      <c r="U30" s="153" t="s">
        <v>80</v>
      </c>
      <c r="V30" s="154"/>
      <c r="W30" s="155"/>
      <c r="X30" s="51"/>
      <c r="Y30" s="51"/>
      <c r="Z30" s="125" t="str">
        <f>IF(LEN(N30)=0," ",N30)</f>
        <v>azarte</v>
      </c>
      <c r="AA30" s="126" t="str">
        <f>IF(LEN(U30)=0," ",U30)</f>
        <v>Kerimoff</v>
      </c>
      <c r="AC30" s="99" t="str">
        <f>N48</f>
        <v>Angel527</v>
      </c>
      <c r="AD30" s="96">
        <v>0</v>
      </c>
      <c r="AE30" s="119"/>
      <c r="AF30" s="101" t="str">
        <f>U48</f>
        <v>ADRIAN</v>
      </c>
      <c r="AG30" s="96">
        <v>0</v>
      </c>
    </row>
    <row r="31" spans="1:33" ht="13.5" customHeight="1" thickBot="1">
      <c r="A31" s="13"/>
      <c r="B31" s="103" t="str">
        <f>CONCATENATE("6. ",N38,"-",O38,"-",P38," || ",U38,"-",V38,"-",W38)</f>
        <v>6. 3-1-9 || 2-5-8</v>
      </c>
      <c r="C31" s="51" t="s">
        <v>7</v>
      </c>
      <c r="D31" s="51"/>
      <c r="E31" s="51"/>
      <c r="F31" s="51"/>
      <c r="G31" s="51"/>
      <c r="H31" s="51"/>
      <c r="I31" s="51"/>
      <c r="J31" s="51"/>
      <c r="K31" s="51"/>
      <c r="L31" s="51"/>
      <c r="M31" s="161"/>
      <c r="N31" s="166" t="s">
        <v>0</v>
      </c>
      <c r="O31" s="166"/>
      <c r="P31" s="167"/>
      <c r="Q31" s="92" t="s">
        <v>13</v>
      </c>
      <c r="R31" s="172" t="s">
        <v>9</v>
      </c>
      <c r="S31" s="173"/>
      <c r="T31" s="92" t="s">
        <v>13</v>
      </c>
      <c r="U31" s="168" t="s">
        <v>0</v>
      </c>
      <c r="V31" s="166"/>
      <c r="W31" s="167"/>
      <c r="X31" s="51"/>
      <c r="Y31" s="51"/>
      <c r="Z31" s="156" t="s">
        <v>3</v>
      </c>
      <c r="AA31" s="157"/>
      <c r="AC31" s="100" t="str">
        <f>N48</f>
        <v>Angel527</v>
      </c>
      <c r="AD31" s="97">
        <f>COUNTIF(Q50:Q56,9)</f>
        <v>0</v>
      </c>
      <c r="AE31" s="119"/>
      <c r="AF31" s="122" t="str">
        <f>U48</f>
        <v>ADRIAN</v>
      </c>
      <c r="AG31" s="97">
        <f>COUNTIF(T50:T56,9)</f>
        <v>0</v>
      </c>
    </row>
    <row r="32" spans="1:27" ht="13.5" customHeight="1">
      <c r="A32" s="13"/>
      <c r="B32" s="103" t="str">
        <f>IF(AND(OR(LEN(N39)=0,N39="Игрок 5"),OR(LEN(U39)=0,U39="Игрок 6"))," ",CONCATENATE(CHAR(10),"[u][b]Запасные[/b][/u]"))</f>
        <v>
[u][b]Запасные[/b][/u]</v>
      </c>
      <c r="C32" s="51" t="s">
        <v>7</v>
      </c>
      <c r="D32" s="51"/>
      <c r="E32" s="51"/>
      <c r="F32" s="51"/>
      <c r="G32" s="51"/>
      <c r="H32" s="51"/>
      <c r="I32" s="51"/>
      <c r="J32" s="51"/>
      <c r="K32" s="51"/>
      <c r="L32" s="51"/>
      <c r="M32" s="161"/>
      <c r="N32" s="7">
        <v>4</v>
      </c>
      <c r="O32" s="7">
        <v>5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6</v>
      </c>
      <c r="V32" s="7">
        <v>7</v>
      </c>
      <c r="W32" s="8">
        <v>4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27">
        <f>SUM(R32:R34,R36:R38)</f>
        <v>0</v>
      </c>
      <c r="AA32" s="128">
        <f>SUM(S32:S34,S36:S38)</f>
        <v>0</v>
      </c>
    </row>
    <row r="33" spans="1:27" ht="13.5" customHeight="1">
      <c r="A33" s="13"/>
      <c r="B33" s="10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[b]СФП Football.By
terzia (0) || Angel527 (0)
1 тайм:[/b]
1. 4-9-3 || 5-6-9</v>
      </c>
      <c r="C33" s="51" t="s">
        <v>7</v>
      </c>
      <c r="D33" s="51"/>
      <c r="E33" s="51"/>
      <c r="F33" s="51"/>
      <c r="G33" s="51"/>
      <c r="H33" s="51"/>
      <c r="I33" s="51"/>
      <c r="J33" s="51"/>
      <c r="K33" s="51"/>
      <c r="L33" s="51"/>
      <c r="M33" s="161"/>
      <c r="N33" s="7">
        <v>7</v>
      </c>
      <c r="O33" s="7">
        <v>6</v>
      </c>
      <c r="P33" s="8">
        <v>3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3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6" t="s">
        <v>4</v>
      </c>
      <c r="AA33" s="157"/>
    </row>
    <row r="34" spans="1:27" ht="13.5" customHeight="1" thickBot="1">
      <c r="A34" s="13"/>
      <c r="B34" s="10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5-8-2 || 4-7-3
3. 1-7-6 || 1-2-8</v>
      </c>
      <c r="C34" s="51" t="s">
        <v>7</v>
      </c>
      <c r="D34" s="51"/>
      <c r="E34" s="51"/>
      <c r="F34" s="51"/>
      <c r="G34" s="51"/>
      <c r="H34" s="51"/>
      <c r="I34" s="51"/>
      <c r="J34" s="51"/>
      <c r="K34" s="51"/>
      <c r="L34" s="51"/>
      <c r="M34" s="161"/>
      <c r="N34" s="7">
        <v>1</v>
      </c>
      <c r="O34" s="7">
        <v>2</v>
      </c>
      <c r="P34" s="8">
        <v>9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2</v>
      </c>
      <c r="V34" s="7">
        <v>5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27">
        <f>IF(Z32-AA32&gt;0,Z32-AA32,0)</f>
        <v>0</v>
      </c>
      <c r="AA34" s="128">
        <f>IF(Z32-AA32&lt;0,AA32-Z32,0)</f>
        <v>0</v>
      </c>
    </row>
    <row r="35" spans="1:27" ht="13.5" customHeight="1" thickBot="1">
      <c r="A35" s="13"/>
      <c r="B35" s="10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7-4-6 || 2-1-5
5. 8-1-5 || 3-4-9</v>
      </c>
      <c r="C35" s="51" t="s">
        <v>7</v>
      </c>
      <c r="D35" s="51"/>
      <c r="E35" s="51"/>
      <c r="F35" s="51"/>
      <c r="G35" s="51"/>
      <c r="H35" s="51"/>
      <c r="I35" s="51"/>
      <c r="J35" s="51"/>
      <c r="K35" s="51"/>
      <c r="L35" s="51"/>
      <c r="M35" s="161"/>
      <c r="N35" s="170" t="s">
        <v>1</v>
      </c>
      <c r="O35" s="170"/>
      <c r="P35" s="171"/>
      <c r="Q35" s="19"/>
      <c r="R35" s="91"/>
      <c r="S35" s="85"/>
      <c r="T35" s="19"/>
      <c r="U35" s="169" t="s">
        <v>1</v>
      </c>
      <c r="V35" s="170"/>
      <c r="W35" s="171"/>
      <c r="X35" s="37"/>
      <c r="Y35" s="38"/>
      <c r="Z35" s="151" t="s">
        <v>14</v>
      </c>
      <c r="AA35" s="152"/>
    </row>
    <row r="36" spans="1:27" ht="13.5" customHeight="1">
      <c r="A36" s="13"/>
      <c r="B36" s="103" t="str">
        <f>IF(OR(LEN(N39)=0,N39="Игрок 5")," ",IF(OR(LEN(N48)=0,N48="Игрок 6"),CONCATENATE("6. ",N47,"-",O47,"-",P47),CONCATENATE("6. ",N47,"-",O47,"-",P47," || ",N56,"-",O56,"-",P56)))</f>
        <v>6. 2-3-9 || 6-8-7</v>
      </c>
      <c r="C36" s="51" t="s">
        <v>7</v>
      </c>
      <c r="D36" s="51"/>
      <c r="E36" s="51"/>
      <c r="F36" s="51"/>
      <c r="G36" s="51"/>
      <c r="H36" s="51"/>
      <c r="I36" s="51"/>
      <c r="J36" s="51"/>
      <c r="K36" s="51"/>
      <c r="L36" s="51"/>
      <c r="M36" s="161"/>
      <c r="N36" s="7">
        <v>8</v>
      </c>
      <c r="O36" s="7">
        <v>4</v>
      </c>
      <c r="P36" s="8">
        <v>6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7</v>
      </c>
      <c r="V36" s="7">
        <v>6</v>
      </c>
      <c r="W36" s="8">
        <v>3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27">
        <f>SUM(Q32:Q34,Q36:Q38)</f>
        <v>0</v>
      </c>
      <c r="AA36" s="128">
        <f>SUM(T32:T34,T36:T38)</f>
        <v>0</v>
      </c>
    </row>
    <row r="37" spans="1:27" ht="13.5" customHeight="1">
      <c r="A37" s="13"/>
      <c r="B37" s="10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Mortalles (0) || ADRIAN (0)
1 тайм:[/b]
1. 1-8-9 || 4-7-5</v>
      </c>
      <c r="C37" s="51" t="s">
        <v>7</v>
      </c>
      <c r="D37" s="51"/>
      <c r="E37" s="51"/>
      <c r="F37" s="51"/>
      <c r="G37" s="51"/>
      <c r="H37" s="51"/>
      <c r="I37" s="51"/>
      <c r="J37" s="51"/>
      <c r="K37" s="51"/>
      <c r="L37" s="51"/>
      <c r="M37" s="161"/>
      <c r="N37" s="7">
        <v>5</v>
      </c>
      <c r="O37" s="7">
        <v>2</v>
      </c>
      <c r="P37" s="8">
        <v>7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1</v>
      </c>
      <c r="V37" s="7">
        <v>4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1"/>
      <c r="AA37" s="52"/>
    </row>
    <row r="38" spans="1:27" ht="13.5" customHeight="1" thickBot="1">
      <c r="A38" s="13"/>
      <c r="B38" s="10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6-4-3 || 2-8-3
3. 2-5-7 || 1-6-9</v>
      </c>
      <c r="C38" s="53" t="s">
        <v>7</v>
      </c>
      <c r="D38" s="53"/>
      <c r="E38" s="53"/>
      <c r="F38" s="53"/>
      <c r="G38" s="53"/>
      <c r="H38" s="53"/>
      <c r="I38" s="53"/>
      <c r="J38" s="53"/>
      <c r="K38" s="53"/>
      <c r="L38" s="53"/>
      <c r="M38" s="162"/>
      <c r="N38" s="7">
        <v>3</v>
      </c>
      <c r="O38" s="7">
        <v>1</v>
      </c>
      <c r="P38" s="8">
        <v>9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2</v>
      </c>
      <c r="V38" s="7">
        <v>5</v>
      </c>
      <c r="W38" s="8">
        <v>8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53"/>
      <c r="AA38" s="54"/>
    </row>
    <row r="39" spans="1:27" ht="13.5" customHeight="1" thickBot="1">
      <c r="A39" s="13"/>
      <c r="B39" s="10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7-5-6 || 7-6-1
5. 8-4-3 || 3-9-5</v>
      </c>
      <c r="C39" s="51" t="s">
        <v>7</v>
      </c>
      <c r="D39" s="51"/>
      <c r="E39" s="51"/>
      <c r="F39" s="51"/>
      <c r="G39" s="51"/>
      <c r="H39" s="51"/>
      <c r="I39" s="51"/>
      <c r="J39" s="51"/>
      <c r="K39" s="51"/>
      <c r="L39" s="51"/>
      <c r="M39" s="163" t="s">
        <v>11</v>
      </c>
      <c r="N39" s="153" t="s">
        <v>107</v>
      </c>
      <c r="O39" s="154"/>
      <c r="P39" s="155"/>
      <c r="Q39" s="32"/>
      <c r="R39" s="32"/>
      <c r="S39" s="32"/>
      <c r="T39" s="32"/>
      <c r="U39" s="153" t="s">
        <v>81</v>
      </c>
      <c r="V39" s="154"/>
      <c r="W39" s="155"/>
      <c r="X39" s="51"/>
      <c r="Y39" s="51"/>
      <c r="Z39" s="125" t="str">
        <f>IF(OR(LEN(N39)=0,N39="Игрок 5")," ",N39)</f>
        <v>terzia</v>
      </c>
      <c r="AA39" s="126" t="str">
        <f>IF(OR(LEN(U39)=0,U39="Игрок 5")," ",U39)</f>
        <v>Mortalles</v>
      </c>
    </row>
    <row r="40" spans="1:27" ht="13.5" customHeight="1" thickBot="1">
      <c r="A40" s="13"/>
      <c r="B40" s="104" t="str">
        <f>IF(OR(LEN(U39)=0,U39="Игрок 5")," ",IF(OR(LEN(U48)=0,U48="Игрок 6"),CONCATENATE("6. ",U47,"-",V47,"-",W47),CONCATENATE("6. ",U47,"-",V47,"-",W47," || ",U56,"-",V56,"-",W56)))</f>
        <v>6. 1-2-9 || 2-8-4</v>
      </c>
      <c r="C40" s="51" t="s">
        <v>7</v>
      </c>
      <c r="D40" s="51"/>
      <c r="E40" s="51"/>
      <c r="F40" s="51"/>
      <c r="G40" s="51"/>
      <c r="H40" s="51"/>
      <c r="I40" s="51"/>
      <c r="J40" s="51"/>
      <c r="K40" s="51"/>
      <c r="L40" s="51"/>
      <c r="M40" s="164"/>
      <c r="N40" s="166" t="s">
        <v>0</v>
      </c>
      <c r="O40" s="166"/>
      <c r="P40" s="167"/>
      <c r="Q40" s="92" t="s">
        <v>13</v>
      </c>
      <c r="R40" s="69" t="s">
        <v>7</v>
      </c>
      <c r="S40" s="70"/>
      <c r="T40" s="92" t="s">
        <v>13</v>
      </c>
      <c r="U40" s="168" t="s">
        <v>0</v>
      </c>
      <c r="V40" s="166"/>
      <c r="W40" s="167"/>
      <c r="X40" s="55"/>
      <c r="Y40" s="51"/>
      <c r="Z40" s="151" t="s">
        <v>14</v>
      </c>
      <c r="AA40" s="152"/>
    </row>
    <row r="41" spans="1:27" ht="13.5" customHeight="1">
      <c r="A41" s="13"/>
      <c r="B41" s="9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64"/>
      <c r="N41" s="7">
        <v>4</v>
      </c>
      <c r="O41" s="7">
        <v>9</v>
      </c>
      <c r="P41" s="8">
        <v>3</v>
      </c>
      <c r="Q41" s="9" t="str">
        <f>IF(X41=0,0,IF(X41=1,N41,IF(X41=2,O41,IF(X41=3,P41," "))))</f>
        <v> </v>
      </c>
      <c r="R41" s="71"/>
      <c r="S41" s="72"/>
      <c r="T41" s="9" t="str">
        <f>IF(X41=0,0,IF(X41=1,U41,IF(X41=2,V41,IF(X41=3,W41," "))))</f>
        <v> </v>
      </c>
      <c r="U41" s="7">
        <v>1</v>
      </c>
      <c r="V41" s="7">
        <v>8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127">
        <f>SUM(Q41:Q43,Q45:Q47)</f>
        <v>0</v>
      </c>
      <c r="AA41" s="128">
        <f>SUM(T41:T43,T45:T47)</f>
        <v>0</v>
      </c>
    </row>
    <row r="42" spans="1:27" ht="13.5" customHeight="1">
      <c r="A42" s="2"/>
      <c r="B42" s="9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64"/>
      <c r="N42" s="7">
        <v>5</v>
      </c>
      <c r="O42" s="7">
        <v>8</v>
      </c>
      <c r="P42" s="8">
        <v>2</v>
      </c>
      <c r="Q42" s="9" t="str">
        <f>IF(X42=0,0,IF(X42=1,N42,IF(X42=2,O42,IF(X42=3,P42," "))))</f>
        <v> </v>
      </c>
      <c r="R42" s="71"/>
      <c r="S42" s="72"/>
      <c r="T42" s="9" t="str">
        <f>IF(X42=0,0,IF(X42=1,U42,IF(X42=2,V42,IF(X42=3,W42," "))))</f>
        <v> </v>
      </c>
      <c r="U42" s="7">
        <v>6</v>
      </c>
      <c r="V42" s="7">
        <v>4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9"/>
      <c r="AA42" s="150"/>
    </row>
    <row r="43" spans="1:27" ht="13.5" customHeight="1" thickBot="1">
      <c r="A43" s="2"/>
      <c r="B43" s="9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64"/>
      <c r="N43" s="7">
        <v>1</v>
      </c>
      <c r="O43" s="7">
        <v>7</v>
      </c>
      <c r="P43" s="8">
        <v>6</v>
      </c>
      <c r="Q43" s="9" t="str">
        <f>IF(X43=0,0,IF(X43=1,N43,IF(X43=2,O43,IF(X43=3,P43," "))))</f>
        <v> </v>
      </c>
      <c r="R43" s="71"/>
      <c r="S43" s="72"/>
      <c r="T43" s="9" t="str">
        <f>IF(X43=0,0,IF(X43=1,U43,IF(X43=2,V43,IF(X43=3,W43," "))))</f>
        <v> </v>
      </c>
      <c r="U43" s="7">
        <v>2</v>
      </c>
      <c r="V43" s="7">
        <v>5</v>
      </c>
      <c r="W43" s="8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23"/>
      <c r="AA43" s="124"/>
    </row>
    <row r="44" spans="1:27" ht="13.5" customHeight="1" thickBot="1">
      <c r="A44" s="2"/>
      <c r="B44" s="9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64"/>
      <c r="N44" s="170" t="s">
        <v>1</v>
      </c>
      <c r="O44" s="170"/>
      <c r="P44" s="171"/>
      <c r="Q44" s="19"/>
      <c r="R44" s="91"/>
      <c r="S44" s="85"/>
      <c r="T44" s="19"/>
      <c r="U44" s="169" t="s">
        <v>1</v>
      </c>
      <c r="V44" s="170"/>
      <c r="W44" s="171"/>
      <c r="X44" s="37"/>
      <c r="Y44" s="38"/>
      <c r="Z44" s="158"/>
      <c r="AA44" s="159"/>
    </row>
    <row r="45" spans="1:27" ht="13.5" customHeight="1">
      <c r="A45" s="2"/>
      <c r="B45" s="93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164"/>
      <c r="N45" s="7">
        <v>7</v>
      </c>
      <c r="O45" s="7">
        <v>4</v>
      </c>
      <c r="P45" s="8">
        <v>6</v>
      </c>
      <c r="Q45" s="9" t="str">
        <f>IF(X45=0,0,IF(X45=1,N45,IF(X45=2,O45,IF(X45=3,P45," "))))</f>
        <v> </v>
      </c>
      <c r="R45" s="71"/>
      <c r="S45" s="72"/>
      <c r="T45" s="9" t="str">
        <f>IF(X45=0,0,IF(X45=1,U45,IF(X45=2,V45,IF(X45=3,W45," "))))</f>
        <v> </v>
      </c>
      <c r="U45" s="7">
        <v>7</v>
      </c>
      <c r="V45" s="7">
        <v>5</v>
      </c>
      <c r="W45" s="8">
        <v>6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123"/>
      <c r="AA45" s="124"/>
    </row>
    <row r="46" spans="1:27" ht="13.5" customHeight="1">
      <c r="A46" s="2"/>
      <c r="B46" s="93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64"/>
      <c r="N46" s="7">
        <v>8</v>
      </c>
      <c r="O46" s="7">
        <v>1</v>
      </c>
      <c r="P46" s="8">
        <v>5</v>
      </c>
      <c r="Q46" s="9" t="str">
        <f>IF(X46=0,0,IF(X46=1,N46,IF(X46=2,O46,IF(X46=3,P46," "))))</f>
        <v> </v>
      </c>
      <c r="R46" s="71"/>
      <c r="S46" s="72"/>
      <c r="T46" s="9" t="str">
        <f>IF(X46=0,0,IF(X46=1,U46,IF(X46=2,V46,IF(X46=3,W46," "))))</f>
        <v> </v>
      </c>
      <c r="U46" s="7">
        <v>8</v>
      </c>
      <c r="V46" s="7">
        <v>4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1"/>
      <c r="AA46" s="52"/>
    </row>
    <row r="47" spans="1:27" ht="13.5" customHeight="1" thickBot="1">
      <c r="A47" s="2"/>
      <c r="B47" s="9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64"/>
      <c r="N47" s="14">
        <v>2</v>
      </c>
      <c r="O47" s="11">
        <v>3</v>
      </c>
      <c r="P47" s="12">
        <v>9</v>
      </c>
      <c r="Q47" s="9" t="str">
        <f>IF(X47=0,0,IF(X47=1,N47,IF(X47=2,O47,IF(X47=3,P47," "))))</f>
        <v> </v>
      </c>
      <c r="R47" s="71"/>
      <c r="S47" s="72"/>
      <c r="T47" s="9" t="str">
        <f>IF(X47=0,0,IF(X47=1,U47,IF(X47=2,V47,IF(X47=3,W47," "))))</f>
        <v> </v>
      </c>
      <c r="U47" s="7">
        <v>1</v>
      </c>
      <c r="V47" s="7">
        <v>2</v>
      </c>
      <c r="W47" s="8">
        <v>9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53"/>
      <c r="AA47" s="54"/>
    </row>
    <row r="48" spans="1:27" ht="13.5" customHeight="1" thickBot="1">
      <c r="A48" s="2"/>
      <c r="B48" s="93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164"/>
      <c r="N48" s="177" t="s">
        <v>108</v>
      </c>
      <c r="O48" s="178"/>
      <c r="P48" s="179"/>
      <c r="Q48" s="32"/>
      <c r="R48" s="32"/>
      <c r="S48" s="32"/>
      <c r="T48" s="85"/>
      <c r="U48" s="153" t="s">
        <v>82</v>
      </c>
      <c r="V48" s="154"/>
      <c r="W48" s="155"/>
      <c r="X48" s="51"/>
      <c r="Y48" s="51"/>
      <c r="Z48" s="125" t="str">
        <f>IF(OR(LEN(N48)=0,N48="Игрок 6")," ",N48)</f>
        <v>Angel527</v>
      </c>
      <c r="AA48" s="126" t="str">
        <f>IF(OR(LEN(U48)=0,U48="Игрок 6")," ",U48)</f>
        <v>ADRIAN</v>
      </c>
    </row>
    <row r="49" spans="1:27" ht="13.5" customHeight="1" thickBot="1">
      <c r="A49" s="2"/>
      <c r="B49" s="93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64"/>
      <c r="N49" s="166" t="s">
        <v>0</v>
      </c>
      <c r="O49" s="166"/>
      <c r="P49" s="167"/>
      <c r="Q49" s="92" t="s">
        <v>13</v>
      </c>
      <c r="R49" s="69" t="s">
        <v>7</v>
      </c>
      <c r="S49" s="70"/>
      <c r="T49" s="92" t="s">
        <v>13</v>
      </c>
      <c r="U49" s="168" t="s">
        <v>0</v>
      </c>
      <c r="V49" s="166"/>
      <c r="W49" s="167"/>
      <c r="X49" s="51"/>
      <c r="Y49" s="51"/>
      <c r="Z49" s="151" t="s">
        <v>14</v>
      </c>
      <c r="AA49" s="152"/>
    </row>
    <row r="50" spans="1:27" ht="13.5" customHeight="1">
      <c r="A50" s="2"/>
      <c r="B50" s="9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64"/>
      <c r="N50" s="7">
        <v>5</v>
      </c>
      <c r="O50" s="7">
        <v>6</v>
      </c>
      <c r="P50" s="8">
        <v>9</v>
      </c>
      <c r="Q50" s="9" t="str">
        <f>IF(X50=0,0,IF(X50=1,N50,IF(X50=2,O50,IF(X50=3,P50," "))))</f>
        <v> </v>
      </c>
      <c r="R50" s="71"/>
      <c r="S50" s="72"/>
      <c r="T50" s="9" t="str">
        <f>IF(X50=0,0,IF(X50=1,U50,IF(X50=2,V50,IF(X50=3,W50," "))))</f>
        <v> </v>
      </c>
      <c r="U50" s="7">
        <v>4</v>
      </c>
      <c r="V50" s="7">
        <v>7</v>
      </c>
      <c r="W50" s="8">
        <v>5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127">
        <f>SUM(Q50:Q52,Q54:Q56)</f>
        <v>0</v>
      </c>
      <c r="AA50" s="128">
        <f>SUM(T50:T52,T54:T56)</f>
        <v>0</v>
      </c>
    </row>
    <row r="51" spans="1:27" ht="13.5" customHeight="1">
      <c r="A51" s="2"/>
      <c r="B51" s="9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64"/>
      <c r="N51" s="7">
        <v>4</v>
      </c>
      <c r="O51" s="7">
        <v>7</v>
      </c>
      <c r="P51" s="8">
        <v>3</v>
      </c>
      <c r="Q51" s="9" t="str">
        <f>IF(X51=0,0,IF(X51=1,N51,IF(X51=2,O51,IF(X51=3,P51," "))))</f>
        <v> </v>
      </c>
      <c r="R51" s="71"/>
      <c r="S51" s="72"/>
      <c r="T51" s="9" t="str">
        <f>IF(X51=0,0,IF(X51=1,U51,IF(X51=2,V51,IF(X51=3,W51," "))))</f>
        <v> </v>
      </c>
      <c r="U51" s="7">
        <v>2</v>
      </c>
      <c r="V51" s="7">
        <v>8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9"/>
      <c r="AA51" s="150"/>
    </row>
    <row r="52" spans="1:27" ht="13.5" customHeight="1" thickBot="1">
      <c r="A52" s="2"/>
      <c r="B52" s="9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64"/>
      <c r="N52" s="7">
        <v>1</v>
      </c>
      <c r="O52" s="7">
        <v>2</v>
      </c>
      <c r="P52" s="8">
        <v>8</v>
      </c>
      <c r="Q52" s="9" t="str">
        <f>IF(X52=0,0,IF(X52=1,N52,IF(X52=2,O52,IF(X52=3,P52," "))))</f>
        <v> </v>
      </c>
      <c r="R52" s="71"/>
      <c r="S52" s="72"/>
      <c r="T52" s="9" t="str">
        <f>IF(X52=0,0,IF(X52=1,U52,IF(X52=2,V52,IF(X52=3,W52," "))))</f>
        <v> </v>
      </c>
      <c r="U52" s="7">
        <v>1</v>
      </c>
      <c r="V52" s="7">
        <v>6</v>
      </c>
      <c r="W52" s="8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23"/>
      <c r="AA52" s="124"/>
    </row>
    <row r="53" spans="1:27" ht="13.5" customHeight="1" thickBot="1">
      <c r="A53" s="2"/>
      <c r="B53" s="9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64"/>
      <c r="N53" s="170" t="s">
        <v>1</v>
      </c>
      <c r="O53" s="170"/>
      <c r="P53" s="171"/>
      <c r="Q53" s="19"/>
      <c r="R53" s="91"/>
      <c r="S53" s="85"/>
      <c r="T53" s="19"/>
      <c r="U53" s="169" t="s">
        <v>1</v>
      </c>
      <c r="V53" s="170"/>
      <c r="W53" s="171"/>
      <c r="X53" s="37"/>
      <c r="Y53" s="38"/>
      <c r="Z53" s="158"/>
      <c r="AA53" s="159"/>
    </row>
    <row r="54" spans="1:27" ht="13.5" customHeight="1">
      <c r="A54" s="2"/>
      <c r="B54" s="93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64"/>
      <c r="N54" s="7">
        <v>2</v>
      </c>
      <c r="O54" s="7">
        <v>1</v>
      </c>
      <c r="P54" s="8">
        <v>5</v>
      </c>
      <c r="Q54" s="9" t="str">
        <f>IF(X54=0,0,IF(X54=1,N54,IF(X54=2,O54,IF(X54=3,P54," "))))</f>
        <v> </v>
      </c>
      <c r="R54" s="71"/>
      <c r="S54" s="72"/>
      <c r="T54" s="9" t="str">
        <f>IF(X54=0,0,IF(X54=1,U54,IF(X54=2,V54,IF(X54=3,W54," "))))</f>
        <v> </v>
      </c>
      <c r="U54" s="7">
        <v>7</v>
      </c>
      <c r="V54" s="7">
        <v>6</v>
      </c>
      <c r="W54" s="8">
        <v>1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123"/>
      <c r="AA54" s="124"/>
    </row>
    <row r="55" spans="1:27" ht="13.5" customHeight="1">
      <c r="A55" s="2"/>
      <c r="B55" s="9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64"/>
      <c r="N55" s="7">
        <v>3</v>
      </c>
      <c r="O55" s="7">
        <v>4</v>
      </c>
      <c r="P55" s="8">
        <v>9</v>
      </c>
      <c r="Q55" s="9" t="str">
        <f>IF(X55=0,0,IF(X55=1,N55,IF(X55=2,O55,IF(X55=3,P55," "))))</f>
        <v> </v>
      </c>
      <c r="R55" s="71"/>
      <c r="S55" s="72"/>
      <c r="T55" s="9" t="str">
        <f>IF(X55=0,0,IF(X55=1,U55,IF(X55=2,V55,IF(X55=3,W55," "))))</f>
        <v> </v>
      </c>
      <c r="U55" s="7">
        <v>3</v>
      </c>
      <c r="V55" s="7">
        <v>9</v>
      </c>
      <c r="W55" s="8">
        <v>5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1"/>
      <c r="AA55" s="52"/>
    </row>
    <row r="56" spans="1:27" ht="13.5" customHeight="1" thickBot="1">
      <c r="A56" s="2"/>
      <c r="B56" s="9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65"/>
      <c r="N56" s="11">
        <v>6</v>
      </c>
      <c r="O56" s="11">
        <v>8</v>
      </c>
      <c r="P56" s="12">
        <v>7</v>
      </c>
      <c r="Q56" s="16" t="str">
        <f>IF(X56=0,0,IF(X56=1,N56,IF(X56=2,O56,IF(X56=3,P56," "))))</f>
        <v> </v>
      </c>
      <c r="R56" s="73"/>
      <c r="S56" s="74"/>
      <c r="T56" s="16" t="str">
        <f>IF(X56=0,0,IF(X56=1,U56,IF(X56=2,V56,IF(X56=3,W56," "))))</f>
        <v> </v>
      </c>
      <c r="U56" s="11">
        <v>2</v>
      </c>
      <c r="V56" s="11">
        <v>8</v>
      </c>
      <c r="W56" s="12">
        <v>4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53"/>
      <c r="AA56" s="54"/>
    </row>
  </sheetData>
  <sheetProtection/>
  <mergeCells count="73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AX2:AZ2"/>
    <mergeCell ref="BA2:BA3"/>
    <mergeCell ref="BB2:BD2"/>
    <mergeCell ref="N53:P53"/>
    <mergeCell ref="U53:W53"/>
    <mergeCell ref="Z53:AA53"/>
    <mergeCell ref="N48:P48"/>
    <mergeCell ref="U48:W48"/>
    <mergeCell ref="N49:P49"/>
    <mergeCell ref="U49:W49"/>
  </mergeCells>
  <conditionalFormatting sqref="N5 U5">
    <cfRule type="expression" priority="594" dxfId="0" stopIfTrue="1">
      <formula>$X$5=1</formula>
    </cfRule>
  </conditionalFormatting>
  <conditionalFormatting sqref="O5 V5">
    <cfRule type="expression" priority="593" dxfId="0" stopIfTrue="1">
      <formula>$X$5=2</formula>
    </cfRule>
  </conditionalFormatting>
  <conditionalFormatting sqref="P5 W5">
    <cfRule type="expression" priority="592" dxfId="0" stopIfTrue="1">
      <formula>$X$5=3</formula>
    </cfRule>
  </conditionalFormatting>
  <conditionalFormatting sqref="N6 U6">
    <cfRule type="expression" priority="591" dxfId="0" stopIfTrue="1">
      <formula>$X$6=1</formula>
    </cfRule>
  </conditionalFormatting>
  <conditionalFormatting sqref="O6 V6">
    <cfRule type="expression" priority="590" dxfId="0" stopIfTrue="1">
      <formula>$X$6=2</formula>
    </cfRule>
  </conditionalFormatting>
  <conditionalFormatting sqref="P6 W6">
    <cfRule type="expression" priority="589" dxfId="0" stopIfTrue="1">
      <formula>$X$6=3</formula>
    </cfRule>
  </conditionalFormatting>
  <conditionalFormatting sqref="N7 U7">
    <cfRule type="expression" priority="588" dxfId="0" stopIfTrue="1">
      <formula>$X$7=1</formula>
    </cfRule>
  </conditionalFormatting>
  <conditionalFormatting sqref="O7 V7">
    <cfRule type="expression" priority="587" dxfId="0" stopIfTrue="1">
      <formula>$X$7=2</formula>
    </cfRule>
  </conditionalFormatting>
  <conditionalFormatting sqref="P7 W7">
    <cfRule type="expression" priority="586" dxfId="0" stopIfTrue="1">
      <formula>$X$7=3</formula>
    </cfRule>
  </conditionalFormatting>
  <conditionalFormatting sqref="N9 U9">
    <cfRule type="expression" priority="585" dxfId="0" stopIfTrue="1">
      <formula>$X$9=1</formula>
    </cfRule>
  </conditionalFormatting>
  <conditionalFormatting sqref="O9 V9">
    <cfRule type="expression" priority="584" dxfId="0" stopIfTrue="1">
      <formula>$X$9=2</formula>
    </cfRule>
  </conditionalFormatting>
  <conditionalFormatting sqref="P9 W9">
    <cfRule type="expression" priority="583" dxfId="0" stopIfTrue="1">
      <formula>$X$9=3</formula>
    </cfRule>
  </conditionalFormatting>
  <conditionalFormatting sqref="N10 U10">
    <cfRule type="expression" priority="582" dxfId="0" stopIfTrue="1">
      <formula>$X$10=1</formula>
    </cfRule>
  </conditionalFormatting>
  <conditionalFormatting sqref="O10 V10">
    <cfRule type="expression" priority="581" dxfId="0" stopIfTrue="1">
      <formula>$X$10=2</formula>
    </cfRule>
  </conditionalFormatting>
  <conditionalFormatting sqref="P10 W10">
    <cfRule type="expression" priority="580" dxfId="0" stopIfTrue="1">
      <formula>$X$10=3</formula>
    </cfRule>
  </conditionalFormatting>
  <conditionalFormatting sqref="N11 U11">
    <cfRule type="expression" priority="579" dxfId="0" stopIfTrue="1">
      <formula>$X$11=1</formula>
    </cfRule>
  </conditionalFormatting>
  <conditionalFormatting sqref="O11 V11">
    <cfRule type="expression" priority="578" dxfId="0" stopIfTrue="1">
      <formula>$X$11=2</formula>
    </cfRule>
  </conditionalFormatting>
  <conditionalFormatting sqref="P11 W11">
    <cfRule type="expression" priority="577" dxfId="0" stopIfTrue="1">
      <formula>$X$11=3</formula>
    </cfRule>
  </conditionalFormatting>
  <conditionalFormatting sqref="N14 U14">
    <cfRule type="expression" priority="576" dxfId="0" stopIfTrue="1">
      <formula>$X$5=1</formula>
    </cfRule>
  </conditionalFormatting>
  <conditionalFormatting sqref="O14 V14">
    <cfRule type="expression" priority="575" dxfId="0" stopIfTrue="1">
      <formula>$X$5=2</formula>
    </cfRule>
  </conditionalFormatting>
  <conditionalFormatting sqref="P14 W14">
    <cfRule type="expression" priority="574" dxfId="0" stopIfTrue="1">
      <formula>$X$5=3</formula>
    </cfRule>
  </conditionalFormatting>
  <conditionalFormatting sqref="N15 U15">
    <cfRule type="expression" priority="573" dxfId="0" stopIfTrue="1">
      <formula>$X$6=1</formula>
    </cfRule>
  </conditionalFormatting>
  <conditionalFormatting sqref="O15 V15">
    <cfRule type="expression" priority="572" dxfId="0" stopIfTrue="1">
      <formula>$X$6=2</formula>
    </cfRule>
  </conditionalFormatting>
  <conditionalFormatting sqref="P15 W15">
    <cfRule type="expression" priority="571" dxfId="0" stopIfTrue="1">
      <formula>$X$6=3</formula>
    </cfRule>
  </conditionalFormatting>
  <conditionalFormatting sqref="N16 U16">
    <cfRule type="expression" priority="570" dxfId="0" stopIfTrue="1">
      <formula>$X$7=1</formula>
    </cfRule>
  </conditionalFormatting>
  <conditionalFormatting sqref="O16 V16">
    <cfRule type="expression" priority="569" dxfId="0" stopIfTrue="1">
      <formula>$X$7=2</formula>
    </cfRule>
  </conditionalFormatting>
  <conditionalFormatting sqref="P16 W16">
    <cfRule type="expression" priority="568" dxfId="0" stopIfTrue="1">
      <formula>$X$7=3</formula>
    </cfRule>
  </conditionalFormatting>
  <conditionalFormatting sqref="N18 U18">
    <cfRule type="expression" priority="567" dxfId="0" stopIfTrue="1">
      <formula>$X$9=1</formula>
    </cfRule>
  </conditionalFormatting>
  <conditionalFormatting sqref="O18 V18">
    <cfRule type="expression" priority="566" dxfId="0" stopIfTrue="1">
      <formula>$X$9=2</formula>
    </cfRule>
  </conditionalFormatting>
  <conditionalFormatting sqref="P18 W18">
    <cfRule type="expression" priority="565" dxfId="0" stopIfTrue="1">
      <formula>$X$9=3</formula>
    </cfRule>
  </conditionalFormatting>
  <conditionalFormatting sqref="N19 U19">
    <cfRule type="expression" priority="564" dxfId="0" stopIfTrue="1">
      <formula>$X$10=1</formula>
    </cfRule>
  </conditionalFormatting>
  <conditionalFormatting sqref="O19 V19">
    <cfRule type="expression" priority="563" dxfId="0" stopIfTrue="1">
      <formula>$X$10=2</formula>
    </cfRule>
  </conditionalFormatting>
  <conditionalFormatting sqref="P19 W19">
    <cfRule type="expression" priority="562" dxfId="0" stopIfTrue="1">
      <formula>$X$10=3</formula>
    </cfRule>
  </conditionalFormatting>
  <conditionalFormatting sqref="N20 U20">
    <cfRule type="expression" priority="561" dxfId="0" stopIfTrue="1">
      <formula>$X$11=1</formula>
    </cfRule>
  </conditionalFormatting>
  <conditionalFormatting sqref="O20 V20">
    <cfRule type="expression" priority="560" dxfId="0" stopIfTrue="1">
      <formula>$X$11=2</formula>
    </cfRule>
  </conditionalFormatting>
  <conditionalFormatting sqref="P20 W20">
    <cfRule type="expression" priority="559" dxfId="0" stopIfTrue="1">
      <formula>$X$11=3</formula>
    </cfRule>
  </conditionalFormatting>
  <conditionalFormatting sqref="N23 U23">
    <cfRule type="expression" priority="558" dxfId="0" stopIfTrue="1">
      <formula>$X$5=1</formula>
    </cfRule>
  </conditionalFormatting>
  <conditionalFormatting sqref="O23 V23">
    <cfRule type="expression" priority="557" dxfId="0" stopIfTrue="1">
      <formula>$X$5=2</formula>
    </cfRule>
  </conditionalFormatting>
  <conditionalFormatting sqref="P23 W23">
    <cfRule type="expression" priority="556" dxfId="0" stopIfTrue="1">
      <formula>$X$5=3</formula>
    </cfRule>
  </conditionalFormatting>
  <conditionalFormatting sqref="N24 U24">
    <cfRule type="expression" priority="555" dxfId="0" stopIfTrue="1">
      <formula>$X$6=1</formula>
    </cfRule>
  </conditionalFormatting>
  <conditionalFormatting sqref="O24 V24">
    <cfRule type="expression" priority="554" dxfId="0" stopIfTrue="1">
      <formula>$X$6=2</formula>
    </cfRule>
  </conditionalFormatting>
  <conditionalFormatting sqref="P24 W24">
    <cfRule type="expression" priority="553" dxfId="0" stopIfTrue="1">
      <formula>$X$6=3</formula>
    </cfRule>
  </conditionalFormatting>
  <conditionalFormatting sqref="N25 U25">
    <cfRule type="expression" priority="552" dxfId="0" stopIfTrue="1">
      <formula>$X$7=1</formula>
    </cfRule>
  </conditionalFormatting>
  <conditionalFormatting sqref="O25 V25">
    <cfRule type="expression" priority="551" dxfId="0" stopIfTrue="1">
      <formula>$X$7=2</formula>
    </cfRule>
  </conditionalFormatting>
  <conditionalFormatting sqref="P25 W25">
    <cfRule type="expression" priority="550" dxfId="0" stopIfTrue="1">
      <formula>$X$7=3</formula>
    </cfRule>
  </conditionalFormatting>
  <conditionalFormatting sqref="N27 U27">
    <cfRule type="expression" priority="549" dxfId="0" stopIfTrue="1">
      <formula>$X$9=1</formula>
    </cfRule>
  </conditionalFormatting>
  <conditionalFormatting sqref="O27 V27">
    <cfRule type="expression" priority="548" dxfId="0" stopIfTrue="1">
      <formula>$X$9=2</formula>
    </cfRule>
  </conditionalFormatting>
  <conditionalFormatting sqref="P27 W27">
    <cfRule type="expression" priority="547" dxfId="0" stopIfTrue="1">
      <formula>$X$9=3</formula>
    </cfRule>
  </conditionalFormatting>
  <conditionalFormatting sqref="N28 U28">
    <cfRule type="expression" priority="546" dxfId="0" stopIfTrue="1">
      <formula>$X$10=1</formula>
    </cfRule>
  </conditionalFormatting>
  <conditionalFormatting sqref="O28 V28">
    <cfRule type="expression" priority="545" dxfId="0" stopIfTrue="1">
      <formula>$X$10=2</formula>
    </cfRule>
  </conditionalFormatting>
  <conditionalFormatting sqref="P28 W28">
    <cfRule type="expression" priority="544" dxfId="0" stopIfTrue="1">
      <formula>$X$10=3</formula>
    </cfRule>
  </conditionalFormatting>
  <conditionalFormatting sqref="N29 U29">
    <cfRule type="expression" priority="543" dxfId="0" stopIfTrue="1">
      <formula>$X$11=1</formula>
    </cfRule>
  </conditionalFormatting>
  <conditionalFormatting sqref="O29 V29">
    <cfRule type="expression" priority="542" dxfId="0" stopIfTrue="1">
      <formula>$X$11=2</formula>
    </cfRule>
  </conditionalFormatting>
  <conditionalFormatting sqref="P29 W29">
    <cfRule type="expression" priority="541" dxfId="0" stopIfTrue="1">
      <formula>$X$11=3</formula>
    </cfRule>
  </conditionalFormatting>
  <conditionalFormatting sqref="N32 U32">
    <cfRule type="expression" priority="540" dxfId="0" stopIfTrue="1">
      <formula>$X$5=1</formula>
    </cfRule>
  </conditionalFormatting>
  <conditionalFormatting sqref="O32 V32">
    <cfRule type="expression" priority="539" dxfId="0" stopIfTrue="1">
      <formula>$X$5=2</formula>
    </cfRule>
  </conditionalFormatting>
  <conditionalFormatting sqref="P32 W32">
    <cfRule type="expression" priority="538" dxfId="0" stopIfTrue="1">
      <formula>$X$5=3</formula>
    </cfRule>
  </conditionalFormatting>
  <conditionalFormatting sqref="N33 U33">
    <cfRule type="expression" priority="537" dxfId="0" stopIfTrue="1">
      <formula>$X$6=1</formula>
    </cfRule>
  </conditionalFormatting>
  <conditionalFormatting sqref="O33 V33">
    <cfRule type="expression" priority="536" dxfId="0" stopIfTrue="1">
      <formula>$X$6=2</formula>
    </cfRule>
  </conditionalFormatting>
  <conditionalFormatting sqref="P33 W33">
    <cfRule type="expression" priority="535" dxfId="0" stopIfTrue="1">
      <formula>$X$6=3</formula>
    </cfRule>
  </conditionalFormatting>
  <conditionalFormatting sqref="N34 U34">
    <cfRule type="expression" priority="534" dxfId="0" stopIfTrue="1">
      <formula>$X$7=1</formula>
    </cfRule>
  </conditionalFormatting>
  <conditionalFormatting sqref="O34 V34">
    <cfRule type="expression" priority="533" dxfId="0" stopIfTrue="1">
      <formula>$X$7=2</formula>
    </cfRule>
  </conditionalFormatting>
  <conditionalFormatting sqref="P34 W34">
    <cfRule type="expression" priority="532" dxfId="0" stopIfTrue="1">
      <formula>$X$7=3</formula>
    </cfRule>
  </conditionalFormatting>
  <conditionalFormatting sqref="N36 U36">
    <cfRule type="expression" priority="531" dxfId="0" stopIfTrue="1">
      <formula>$X$9=1</formula>
    </cfRule>
  </conditionalFormatting>
  <conditionalFormatting sqref="O36 V36">
    <cfRule type="expression" priority="530" dxfId="0" stopIfTrue="1">
      <formula>$X$9=2</formula>
    </cfRule>
  </conditionalFormatting>
  <conditionalFormatting sqref="P36 W36">
    <cfRule type="expression" priority="529" dxfId="0" stopIfTrue="1">
      <formula>$X$9=3</formula>
    </cfRule>
  </conditionalFormatting>
  <conditionalFormatting sqref="N37 U37">
    <cfRule type="expression" priority="528" dxfId="0" stopIfTrue="1">
      <formula>$X$10=1</formula>
    </cfRule>
  </conditionalFormatting>
  <conditionalFormatting sqref="O37 V37">
    <cfRule type="expression" priority="527" dxfId="0" stopIfTrue="1">
      <formula>$X$10=2</formula>
    </cfRule>
  </conditionalFormatting>
  <conditionalFormatting sqref="P37 W37">
    <cfRule type="expression" priority="526" dxfId="0" stopIfTrue="1">
      <formula>$X$10=3</formula>
    </cfRule>
  </conditionalFormatting>
  <conditionalFormatting sqref="N38 U38">
    <cfRule type="expression" priority="525" dxfId="0" stopIfTrue="1">
      <formula>$X$11=1</formula>
    </cfRule>
  </conditionalFormatting>
  <conditionalFormatting sqref="O38 V38">
    <cfRule type="expression" priority="524" dxfId="0" stopIfTrue="1">
      <formula>$X$11=2</formula>
    </cfRule>
  </conditionalFormatting>
  <conditionalFormatting sqref="P38 W38">
    <cfRule type="expression" priority="523" dxfId="0" stopIfTrue="1">
      <formula>$X$11=3</formula>
    </cfRule>
  </conditionalFormatting>
  <conditionalFormatting sqref="N41 U41">
    <cfRule type="expression" priority="522" dxfId="0" stopIfTrue="1">
      <formula>$X$5=1</formula>
    </cfRule>
  </conditionalFormatting>
  <conditionalFormatting sqref="O41 V41">
    <cfRule type="expression" priority="521" dxfId="0" stopIfTrue="1">
      <formula>$X$5=2</formula>
    </cfRule>
  </conditionalFormatting>
  <conditionalFormatting sqref="P41 W41">
    <cfRule type="expression" priority="520" dxfId="0" stopIfTrue="1">
      <formula>$X$5=3</formula>
    </cfRule>
  </conditionalFormatting>
  <conditionalFormatting sqref="N42 U42">
    <cfRule type="expression" priority="519" dxfId="0" stopIfTrue="1">
      <formula>$X$6=1</formula>
    </cfRule>
  </conditionalFormatting>
  <conditionalFormatting sqref="O42 V42">
    <cfRule type="expression" priority="518" dxfId="0" stopIfTrue="1">
      <formula>$X$6=2</formula>
    </cfRule>
  </conditionalFormatting>
  <conditionalFormatting sqref="P42 W42">
    <cfRule type="expression" priority="517" dxfId="0" stopIfTrue="1">
      <formula>$X$6=3</formula>
    </cfRule>
  </conditionalFormatting>
  <conditionalFormatting sqref="N43 U43">
    <cfRule type="expression" priority="516" dxfId="0" stopIfTrue="1">
      <formula>$X$7=1</formula>
    </cfRule>
  </conditionalFormatting>
  <conditionalFormatting sqref="O43 V43">
    <cfRule type="expression" priority="515" dxfId="0" stopIfTrue="1">
      <formula>$X$7=2</formula>
    </cfRule>
  </conditionalFormatting>
  <conditionalFormatting sqref="P43 W43">
    <cfRule type="expression" priority="514" dxfId="0" stopIfTrue="1">
      <formula>$X$7=3</formula>
    </cfRule>
  </conditionalFormatting>
  <conditionalFormatting sqref="N45 U45">
    <cfRule type="expression" priority="513" dxfId="0" stopIfTrue="1">
      <formula>$X$9=1</formula>
    </cfRule>
  </conditionalFormatting>
  <conditionalFormatting sqref="O45 V45">
    <cfRule type="expression" priority="512" dxfId="0" stopIfTrue="1">
      <formula>$X$9=2</formula>
    </cfRule>
  </conditionalFormatting>
  <conditionalFormatting sqref="P45 W45">
    <cfRule type="expression" priority="511" dxfId="0" stopIfTrue="1">
      <formula>$X$9=3</formula>
    </cfRule>
  </conditionalFormatting>
  <conditionalFormatting sqref="N46 U46">
    <cfRule type="expression" priority="510" dxfId="0" stopIfTrue="1">
      <formula>$X$10=1</formula>
    </cfRule>
  </conditionalFormatting>
  <conditionalFormatting sqref="O46 V46">
    <cfRule type="expression" priority="509" dxfId="0" stopIfTrue="1">
      <formula>$X$10=2</formula>
    </cfRule>
  </conditionalFormatting>
  <conditionalFormatting sqref="P46 W46">
    <cfRule type="expression" priority="508" dxfId="0" stopIfTrue="1">
      <formula>$X$10=3</formula>
    </cfRule>
  </conditionalFormatting>
  <conditionalFormatting sqref="N47 U47">
    <cfRule type="expression" priority="507" dxfId="0" stopIfTrue="1">
      <formula>$X$11=1</formula>
    </cfRule>
  </conditionalFormatting>
  <conditionalFormatting sqref="O47 V47">
    <cfRule type="expression" priority="506" dxfId="0" stopIfTrue="1">
      <formula>$X$11=2</formula>
    </cfRule>
  </conditionalFormatting>
  <conditionalFormatting sqref="P47 W47">
    <cfRule type="expression" priority="505" dxfId="0" stopIfTrue="1">
      <formula>$X$11=3</formula>
    </cfRule>
  </conditionalFormatting>
  <conditionalFormatting sqref="N50 U50">
    <cfRule type="expression" priority="504" dxfId="0" stopIfTrue="1">
      <formula>$X$5=1</formula>
    </cfRule>
  </conditionalFormatting>
  <conditionalFormatting sqref="O50 V50">
    <cfRule type="expression" priority="503" dxfId="0" stopIfTrue="1">
      <formula>$X$5=2</formula>
    </cfRule>
  </conditionalFormatting>
  <conditionalFormatting sqref="P50 W50">
    <cfRule type="expression" priority="502" dxfId="0" stopIfTrue="1">
      <formula>$X$5=3</formula>
    </cfRule>
  </conditionalFormatting>
  <conditionalFormatting sqref="N51 U51">
    <cfRule type="expression" priority="501" dxfId="0" stopIfTrue="1">
      <formula>$X$6=1</formula>
    </cfRule>
  </conditionalFormatting>
  <conditionalFormatting sqref="O51 V51">
    <cfRule type="expression" priority="500" dxfId="0" stopIfTrue="1">
      <formula>$X$6=2</formula>
    </cfRule>
  </conditionalFormatting>
  <conditionalFormatting sqref="P51 W51">
    <cfRule type="expression" priority="499" dxfId="0" stopIfTrue="1">
      <formula>$X$6=3</formula>
    </cfRule>
  </conditionalFormatting>
  <conditionalFormatting sqref="N52 U52">
    <cfRule type="expression" priority="498" dxfId="0" stopIfTrue="1">
      <formula>$X$7=1</formula>
    </cfRule>
  </conditionalFormatting>
  <conditionalFormatting sqref="O52 V52">
    <cfRule type="expression" priority="497" dxfId="0" stopIfTrue="1">
      <formula>$X$7=2</formula>
    </cfRule>
  </conditionalFormatting>
  <conditionalFormatting sqref="P52 W52">
    <cfRule type="expression" priority="496" dxfId="0" stopIfTrue="1">
      <formula>$X$7=3</formula>
    </cfRule>
  </conditionalFormatting>
  <conditionalFormatting sqref="N54 U54">
    <cfRule type="expression" priority="495" dxfId="0" stopIfTrue="1">
      <formula>$X$9=1</formula>
    </cfRule>
  </conditionalFormatting>
  <conditionalFormatting sqref="O54 V54">
    <cfRule type="expression" priority="494" dxfId="0" stopIfTrue="1">
      <formula>$X$9=2</formula>
    </cfRule>
  </conditionalFormatting>
  <conditionalFormatting sqref="P54 W54">
    <cfRule type="expression" priority="493" dxfId="0" stopIfTrue="1">
      <formula>$X$9=3</formula>
    </cfRule>
  </conditionalFormatting>
  <conditionalFormatting sqref="N55 U55">
    <cfRule type="expression" priority="492" dxfId="0" stopIfTrue="1">
      <formula>$X$10=1</formula>
    </cfRule>
  </conditionalFormatting>
  <conditionalFormatting sqref="O55 V55">
    <cfRule type="expression" priority="491" dxfId="0" stopIfTrue="1">
      <formula>$X$10=2</formula>
    </cfRule>
  </conditionalFormatting>
  <conditionalFormatting sqref="P55 W55">
    <cfRule type="expression" priority="490" dxfId="0" stopIfTrue="1">
      <formula>$X$10=3</formula>
    </cfRule>
  </conditionalFormatting>
  <conditionalFormatting sqref="N56 U56">
    <cfRule type="expression" priority="489" dxfId="0" stopIfTrue="1">
      <formula>$X$11=1</formula>
    </cfRule>
  </conditionalFormatting>
  <conditionalFormatting sqref="O56 V56">
    <cfRule type="expression" priority="488" dxfId="0" stopIfTrue="1">
      <formula>$X$11=2</formula>
    </cfRule>
  </conditionalFormatting>
  <conditionalFormatting sqref="P56 W56">
    <cfRule type="expression" priority="487" dxfId="0" stopIfTrue="1">
      <formula>$X$11=3</formula>
    </cfRule>
  </conditionalFormatting>
  <conditionalFormatting sqref="N5 U5">
    <cfRule type="expression" priority="486" dxfId="0" stopIfTrue="1">
      <formula>$X$5=1</formula>
    </cfRule>
  </conditionalFormatting>
  <conditionalFormatting sqref="O5 V5">
    <cfRule type="expression" priority="485" dxfId="0" stopIfTrue="1">
      <formula>$X$5=2</formula>
    </cfRule>
  </conditionalFormatting>
  <conditionalFormatting sqref="P5 W5">
    <cfRule type="expression" priority="484" dxfId="0" stopIfTrue="1">
      <formula>$X$5=3</formula>
    </cfRule>
  </conditionalFormatting>
  <conditionalFormatting sqref="N6 U6">
    <cfRule type="expression" priority="483" dxfId="0" stopIfTrue="1">
      <formula>$X$6=1</formula>
    </cfRule>
  </conditionalFormatting>
  <conditionalFormatting sqref="O6 V6">
    <cfRule type="expression" priority="482" dxfId="0" stopIfTrue="1">
      <formula>$X$6=2</formula>
    </cfRule>
  </conditionalFormatting>
  <conditionalFormatting sqref="P6 W6">
    <cfRule type="expression" priority="481" dxfId="0" stopIfTrue="1">
      <formula>$X$6=3</formula>
    </cfRule>
  </conditionalFormatting>
  <conditionalFormatting sqref="N7 U7">
    <cfRule type="expression" priority="480" dxfId="0" stopIfTrue="1">
      <formula>$X$7=1</formula>
    </cfRule>
  </conditionalFormatting>
  <conditionalFormatting sqref="O7 V7">
    <cfRule type="expression" priority="479" dxfId="0" stopIfTrue="1">
      <formula>$X$7=2</formula>
    </cfRule>
  </conditionalFormatting>
  <conditionalFormatting sqref="P7 W7">
    <cfRule type="expression" priority="478" dxfId="0" stopIfTrue="1">
      <formula>$X$7=3</formula>
    </cfRule>
  </conditionalFormatting>
  <conditionalFormatting sqref="N9 U9">
    <cfRule type="expression" priority="477" dxfId="0" stopIfTrue="1">
      <formula>$X$9=1</formula>
    </cfRule>
  </conditionalFormatting>
  <conditionalFormatting sqref="O9 V9">
    <cfRule type="expression" priority="476" dxfId="0" stopIfTrue="1">
      <formula>$X$9=2</formula>
    </cfRule>
  </conditionalFormatting>
  <conditionalFormatting sqref="P9 W9">
    <cfRule type="expression" priority="475" dxfId="0" stopIfTrue="1">
      <formula>$X$9=3</formula>
    </cfRule>
  </conditionalFormatting>
  <conditionalFormatting sqref="N10 U10">
    <cfRule type="expression" priority="474" dxfId="0" stopIfTrue="1">
      <formula>$X$10=1</formula>
    </cfRule>
  </conditionalFormatting>
  <conditionalFormatting sqref="O10 V10">
    <cfRule type="expression" priority="473" dxfId="0" stopIfTrue="1">
      <formula>$X$10=2</formula>
    </cfRule>
  </conditionalFormatting>
  <conditionalFormatting sqref="P10 W10">
    <cfRule type="expression" priority="472" dxfId="0" stopIfTrue="1">
      <formula>$X$10=3</formula>
    </cfRule>
  </conditionalFormatting>
  <conditionalFormatting sqref="N11 U11">
    <cfRule type="expression" priority="471" dxfId="0" stopIfTrue="1">
      <formula>$X$11=1</formula>
    </cfRule>
  </conditionalFormatting>
  <conditionalFormatting sqref="O11 V11">
    <cfRule type="expression" priority="470" dxfId="0" stopIfTrue="1">
      <formula>$X$11=2</formula>
    </cfRule>
  </conditionalFormatting>
  <conditionalFormatting sqref="P11 W11">
    <cfRule type="expression" priority="469" dxfId="0" stopIfTrue="1">
      <formula>$X$11=3</formula>
    </cfRule>
  </conditionalFormatting>
  <conditionalFormatting sqref="N14 U14">
    <cfRule type="expression" priority="468" dxfId="0" stopIfTrue="1">
      <formula>$X$5=1</formula>
    </cfRule>
  </conditionalFormatting>
  <conditionalFormatting sqref="O14 V14">
    <cfRule type="expression" priority="467" dxfId="0" stopIfTrue="1">
      <formula>$X$5=2</formula>
    </cfRule>
  </conditionalFormatting>
  <conditionalFormatting sqref="P14 W14">
    <cfRule type="expression" priority="466" dxfId="0" stopIfTrue="1">
      <formula>$X$5=3</formula>
    </cfRule>
  </conditionalFormatting>
  <conditionalFormatting sqref="N15 U15">
    <cfRule type="expression" priority="465" dxfId="0" stopIfTrue="1">
      <formula>$X$6=1</formula>
    </cfRule>
  </conditionalFormatting>
  <conditionalFormatting sqref="O15 V15">
    <cfRule type="expression" priority="464" dxfId="0" stopIfTrue="1">
      <formula>$X$6=2</formula>
    </cfRule>
  </conditionalFormatting>
  <conditionalFormatting sqref="P15 W15">
    <cfRule type="expression" priority="463" dxfId="0" stopIfTrue="1">
      <formula>$X$6=3</formula>
    </cfRule>
  </conditionalFormatting>
  <conditionalFormatting sqref="N16 U16">
    <cfRule type="expression" priority="462" dxfId="0" stopIfTrue="1">
      <formula>$X$7=1</formula>
    </cfRule>
  </conditionalFormatting>
  <conditionalFormatting sqref="O16 V16">
    <cfRule type="expression" priority="461" dxfId="0" stopIfTrue="1">
      <formula>$X$7=2</formula>
    </cfRule>
  </conditionalFormatting>
  <conditionalFormatting sqref="P16 W16">
    <cfRule type="expression" priority="460" dxfId="0" stopIfTrue="1">
      <formula>$X$7=3</formula>
    </cfRule>
  </conditionalFormatting>
  <conditionalFormatting sqref="N18 U18">
    <cfRule type="expression" priority="459" dxfId="0" stopIfTrue="1">
      <formula>$X$9=1</formula>
    </cfRule>
  </conditionalFormatting>
  <conditionalFormatting sqref="O18 V18">
    <cfRule type="expression" priority="458" dxfId="0" stopIfTrue="1">
      <formula>$X$9=2</formula>
    </cfRule>
  </conditionalFormatting>
  <conditionalFormatting sqref="P18 W18">
    <cfRule type="expression" priority="457" dxfId="0" stopIfTrue="1">
      <formula>$X$9=3</formula>
    </cfRule>
  </conditionalFormatting>
  <conditionalFormatting sqref="N19 U19">
    <cfRule type="expression" priority="456" dxfId="0" stopIfTrue="1">
      <formula>$X$10=1</formula>
    </cfRule>
  </conditionalFormatting>
  <conditionalFormatting sqref="O19 V19">
    <cfRule type="expression" priority="455" dxfId="0" stopIfTrue="1">
      <formula>$X$10=2</formula>
    </cfRule>
  </conditionalFormatting>
  <conditionalFormatting sqref="P19 W19">
    <cfRule type="expression" priority="454" dxfId="0" stopIfTrue="1">
      <formula>$X$10=3</formula>
    </cfRule>
  </conditionalFormatting>
  <conditionalFormatting sqref="N20 U20">
    <cfRule type="expression" priority="453" dxfId="0" stopIfTrue="1">
      <formula>$X$11=1</formula>
    </cfRule>
  </conditionalFormatting>
  <conditionalFormatting sqref="O20 V20">
    <cfRule type="expression" priority="452" dxfId="0" stopIfTrue="1">
      <formula>$X$11=2</formula>
    </cfRule>
  </conditionalFormatting>
  <conditionalFormatting sqref="P20 W20">
    <cfRule type="expression" priority="451" dxfId="0" stopIfTrue="1">
      <formula>$X$11=3</formula>
    </cfRule>
  </conditionalFormatting>
  <conditionalFormatting sqref="N23 U23">
    <cfRule type="expression" priority="450" dxfId="0" stopIfTrue="1">
      <formula>$X$5=1</formula>
    </cfRule>
  </conditionalFormatting>
  <conditionalFormatting sqref="O23 V23">
    <cfRule type="expression" priority="449" dxfId="0" stopIfTrue="1">
      <formula>$X$5=2</formula>
    </cfRule>
  </conditionalFormatting>
  <conditionalFormatting sqref="P23 W23">
    <cfRule type="expression" priority="448" dxfId="0" stopIfTrue="1">
      <formula>$X$5=3</formula>
    </cfRule>
  </conditionalFormatting>
  <conditionalFormatting sqref="N24 U24">
    <cfRule type="expression" priority="447" dxfId="0" stopIfTrue="1">
      <formula>$X$6=1</formula>
    </cfRule>
  </conditionalFormatting>
  <conditionalFormatting sqref="O24 V24">
    <cfRule type="expression" priority="446" dxfId="0" stopIfTrue="1">
      <formula>$X$6=2</formula>
    </cfRule>
  </conditionalFormatting>
  <conditionalFormatting sqref="P24 W24">
    <cfRule type="expression" priority="445" dxfId="0" stopIfTrue="1">
      <formula>$X$6=3</formula>
    </cfRule>
  </conditionalFormatting>
  <conditionalFormatting sqref="N25 U25">
    <cfRule type="expression" priority="444" dxfId="0" stopIfTrue="1">
      <formula>$X$7=1</formula>
    </cfRule>
  </conditionalFormatting>
  <conditionalFormatting sqref="O25 V25">
    <cfRule type="expression" priority="443" dxfId="0" stopIfTrue="1">
      <formula>$X$7=2</formula>
    </cfRule>
  </conditionalFormatting>
  <conditionalFormatting sqref="P25 W25">
    <cfRule type="expression" priority="442" dxfId="0" stopIfTrue="1">
      <formula>$X$7=3</formula>
    </cfRule>
  </conditionalFormatting>
  <conditionalFormatting sqref="N27 U27">
    <cfRule type="expression" priority="441" dxfId="0" stopIfTrue="1">
      <formula>$X$9=1</formula>
    </cfRule>
  </conditionalFormatting>
  <conditionalFormatting sqref="O27 V27">
    <cfRule type="expression" priority="440" dxfId="0" stopIfTrue="1">
      <formula>$X$9=2</formula>
    </cfRule>
  </conditionalFormatting>
  <conditionalFormatting sqref="P27 W27">
    <cfRule type="expression" priority="439" dxfId="0" stopIfTrue="1">
      <formula>$X$9=3</formula>
    </cfRule>
  </conditionalFormatting>
  <conditionalFormatting sqref="N28 U28">
    <cfRule type="expression" priority="438" dxfId="0" stopIfTrue="1">
      <formula>$X$10=1</formula>
    </cfRule>
  </conditionalFormatting>
  <conditionalFormatting sqref="O28 V28">
    <cfRule type="expression" priority="437" dxfId="0" stopIfTrue="1">
      <formula>$X$10=2</formula>
    </cfRule>
  </conditionalFormatting>
  <conditionalFormatting sqref="P28 W28">
    <cfRule type="expression" priority="436" dxfId="0" stopIfTrue="1">
      <formula>$X$10=3</formula>
    </cfRule>
  </conditionalFormatting>
  <conditionalFormatting sqref="N29 U29">
    <cfRule type="expression" priority="435" dxfId="0" stopIfTrue="1">
      <formula>$X$11=1</formula>
    </cfRule>
  </conditionalFormatting>
  <conditionalFormatting sqref="O29 V29">
    <cfRule type="expression" priority="434" dxfId="0" stopIfTrue="1">
      <formula>$X$11=2</formula>
    </cfRule>
  </conditionalFormatting>
  <conditionalFormatting sqref="P29 W29">
    <cfRule type="expression" priority="433" dxfId="0" stopIfTrue="1">
      <formula>$X$11=3</formula>
    </cfRule>
  </conditionalFormatting>
  <conditionalFormatting sqref="N32 U32">
    <cfRule type="expression" priority="432" dxfId="0" stopIfTrue="1">
      <formula>$X$5=1</formula>
    </cfRule>
  </conditionalFormatting>
  <conditionalFormatting sqref="O32 V32">
    <cfRule type="expression" priority="431" dxfId="0" stopIfTrue="1">
      <formula>$X$5=2</formula>
    </cfRule>
  </conditionalFormatting>
  <conditionalFormatting sqref="P32 W32">
    <cfRule type="expression" priority="430" dxfId="0" stopIfTrue="1">
      <formula>$X$5=3</formula>
    </cfRule>
  </conditionalFormatting>
  <conditionalFormatting sqref="N33 U33">
    <cfRule type="expression" priority="429" dxfId="0" stopIfTrue="1">
      <formula>$X$6=1</formula>
    </cfRule>
  </conditionalFormatting>
  <conditionalFormatting sqref="O33 V33">
    <cfRule type="expression" priority="428" dxfId="0" stopIfTrue="1">
      <formula>$X$6=2</formula>
    </cfRule>
  </conditionalFormatting>
  <conditionalFormatting sqref="P33 W33">
    <cfRule type="expression" priority="427" dxfId="0" stopIfTrue="1">
      <formula>$X$6=3</formula>
    </cfRule>
  </conditionalFormatting>
  <conditionalFormatting sqref="N34 U34">
    <cfRule type="expression" priority="426" dxfId="0" stopIfTrue="1">
      <formula>$X$7=1</formula>
    </cfRule>
  </conditionalFormatting>
  <conditionalFormatting sqref="O34 V34">
    <cfRule type="expression" priority="425" dxfId="0" stopIfTrue="1">
      <formula>$X$7=2</formula>
    </cfRule>
  </conditionalFormatting>
  <conditionalFormatting sqref="P34 W34">
    <cfRule type="expression" priority="424" dxfId="0" stopIfTrue="1">
      <formula>$X$7=3</formula>
    </cfRule>
  </conditionalFormatting>
  <conditionalFormatting sqref="N36 U36">
    <cfRule type="expression" priority="423" dxfId="0" stopIfTrue="1">
      <formula>$X$9=1</formula>
    </cfRule>
  </conditionalFormatting>
  <conditionalFormatting sqref="O36 V36">
    <cfRule type="expression" priority="422" dxfId="0" stopIfTrue="1">
      <formula>$X$9=2</formula>
    </cfRule>
  </conditionalFormatting>
  <conditionalFormatting sqref="P36 W36">
    <cfRule type="expression" priority="421" dxfId="0" stopIfTrue="1">
      <formula>$X$9=3</formula>
    </cfRule>
  </conditionalFormatting>
  <conditionalFormatting sqref="N37 U37">
    <cfRule type="expression" priority="420" dxfId="0" stopIfTrue="1">
      <formula>$X$10=1</formula>
    </cfRule>
  </conditionalFormatting>
  <conditionalFormatting sqref="O37 V37">
    <cfRule type="expression" priority="419" dxfId="0" stopIfTrue="1">
      <formula>$X$10=2</formula>
    </cfRule>
  </conditionalFormatting>
  <conditionalFormatting sqref="P37 W37">
    <cfRule type="expression" priority="418" dxfId="0" stopIfTrue="1">
      <formula>$X$10=3</formula>
    </cfRule>
  </conditionalFormatting>
  <conditionalFormatting sqref="N38 U38">
    <cfRule type="expression" priority="417" dxfId="0" stopIfTrue="1">
      <formula>$X$11=1</formula>
    </cfRule>
  </conditionalFormatting>
  <conditionalFormatting sqref="O38 V38">
    <cfRule type="expression" priority="416" dxfId="0" stopIfTrue="1">
      <formula>$X$11=2</formula>
    </cfRule>
  </conditionalFormatting>
  <conditionalFormatting sqref="P38 W38">
    <cfRule type="expression" priority="415" dxfId="0" stopIfTrue="1">
      <formula>$X$11=3</formula>
    </cfRule>
  </conditionalFormatting>
  <conditionalFormatting sqref="N41 U41">
    <cfRule type="expression" priority="414" dxfId="0" stopIfTrue="1">
      <formula>$X$5=1</formula>
    </cfRule>
  </conditionalFormatting>
  <conditionalFormatting sqref="O41 V41">
    <cfRule type="expression" priority="413" dxfId="0" stopIfTrue="1">
      <formula>$X$5=2</formula>
    </cfRule>
  </conditionalFormatting>
  <conditionalFormatting sqref="P41 W41">
    <cfRule type="expression" priority="412" dxfId="0" stopIfTrue="1">
      <formula>$X$5=3</formula>
    </cfRule>
  </conditionalFormatting>
  <conditionalFormatting sqref="N42 U42">
    <cfRule type="expression" priority="411" dxfId="0" stopIfTrue="1">
      <formula>$X$6=1</formula>
    </cfRule>
  </conditionalFormatting>
  <conditionalFormatting sqref="O42 V42">
    <cfRule type="expression" priority="410" dxfId="0" stopIfTrue="1">
      <formula>$X$6=2</formula>
    </cfRule>
  </conditionalFormatting>
  <conditionalFormatting sqref="P42 W42">
    <cfRule type="expression" priority="409" dxfId="0" stopIfTrue="1">
      <formula>$X$6=3</formula>
    </cfRule>
  </conditionalFormatting>
  <conditionalFormatting sqref="N43 U43">
    <cfRule type="expression" priority="408" dxfId="0" stopIfTrue="1">
      <formula>$X$7=1</formula>
    </cfRule>
  </conditionalFormatting>
  <conditionalFormatting sqref="O43 V43">
    <cfRule type="expression" priority="407" dxfId="0" stopIfTrue="1">
      <formula>$X$7=2</formula>
    </cfRule>
  </conditionalFormatting>
  <conditionalFormatting sqref="P43 W43">
    <cfRule type="expression" priority="406" dxfId="0" stopIfTrue="1">
      <formula>$X$7=3</formula>
    </cfRule>
  </conditionalFormatting>
  <conditionalFormatting sqref="N45 U45">
    <cfRule type="expression" priority="405" dxfId="0" stopIfTrue="1">
      <formula>$X$9=1</formula>
    </cfRule>
  </conditionalFormatting>
  <conditionalFormatting sqref="O45 V45">
    <cfRule type="expression" priority="404" dxfId="0" stopIfTrue="1">
      <formula>$X$9=2</formula>
    </cfRule>
  </conditionalFormatting>
  <conditionalFormatting sqref="P45 W45">
    <cfRule type="expression" priority="403" dxfId="0" stopIfTrue="1">
      <formula>$X$9=3</formula>
    </cfRule>
  </conditionalFormatting>
  <conditionalFormatting sqref="N46 U46">
    <cfRule type="expression" priority="402" dxfId="0" stopIfTrue="1">
      <formula>$X$10=1</formula>
    </cfRule>
  </conditionalFormatting>
  <conditionalFormatting sqref="O46 V46">
    <cfRule type="expression" priority="401" dxfId="0" stopIfTrue="1">
      <formula>$X$10=2</formula>
    </cfRule>
  </conditionalFormatting>
  <conditionalFormatting sqref="P46 W46">
    <cfRule type="expression" priority="400" dxfId="0" stopIfTrue="1">
      <formula>$X$10=3</formula>
    </cfRule>
  </conditionalFormatting>
  <conditionalFormatting sqref="N47 U47">
    <cfRule type="expression" priority="399" dxfId="0" stopIfTrue="1">
      <formula>$X$11=1</formula>
    </cfRule>
  </conditionalFormatting>
  <conditionalFormatting sqref="O47 V47">
    <cfRule type="expression" priority="398" dxfId="0" stopIfTrue="1">
      <formula>$X$11=2</formula>
    </cfRule>
  </conditionalFormatting>
  <conditionalFormatting sqref="P47 W47">
    <cfRule type="expression" priority="397" dxfId="0" stopIfTrue="1">
      <formula>$X$11=3</formula>
    </cfRule>
  </conditionalFormatting>
  <conditionalFormatting sqref="N50 U50">
    <cfRule type="expression" priority="396" dxfId="0" stopIfTrue="1">
      <formula>$X$5=1</formula>
    </cfRule>
  </conditionalFormatting>
  <conditionalFormatting sqref="O50 V50">
    <cfRule type="expression" priority="395" dxfId="0" stopIfTrue="1">
      <formula>$X$5=2</formula>
    </cfRule>
  </conditionalFormatting>
  <conditionalFormatting sqref="P50 W50">
    <cfRule type="expression" priority="394" dxfId="0" stopIfTrue="1">
      <formula>$X$5=3</formula>
    </cfRule>
  </conditionalFormatting>
  <conditionalFormatting sqref="N51 U51">
    <cfRule type="expression" priority="393" dxfId="0" stopIfTrue="1">
      <formula>$X$6=1</formula>
    </cfRule>
  </conditionalFormatting>
  <conditionalFormatting sqref="O51 V51">
    <cfRule type="expression" priority="392" dxfId="0" stopIfTrue="1">
      <formula>$X$6=2</formula>
    </cfRule>
  </conditionalFormatting>
  <conditionalFormatting sqref="P51 W51">
    <cfRule type="expression" priority="391" dxfId="0" stopIfTrue="1">
      <formula>$X$6=3</formula>
    </cfRule>
  </conditionalFormatting>
  <conditionalFormatting sqref="N52 U52">
    <cfRule type="expression" priority="390" dxfId="0" stopIfTrue="1">
      <formula>$X$7=1</formula>
    </cfRule>
  </conditionalFormatting>
  <conditionalFormatting sqref="O52 V52">
    <cfRule type="expression" priority="389" dxfId="0" stopIfTrue="1">
      <formula>$X$7=2</formula>
    </cfRule>
  </conditionalFormatting>
  <conditionalFormatting sqref="P52 W52">
    <cfRule type="expression" priority="388" dxfId="0" stopIfTrue="1">
      <formula>$X$7=3</formula>
    </cfRule>
  </conditionalFormatting>
  <conditionalFormatting sqref="N54 U54">
    <cfRule type="expression" priority="387" dxfId="0" stopIfTrue="1">
      <formula>$X$9=1</formula>
    </cfRule>
  </conditionalFormatting>
  <conditionalFormatting sqref="O54 V54">
    <cfRule type="expression" priority="386" dxfId="0" stopIfTrue="1">
      <formula>$X$9=2</formula>
    </cfRule>
  </conditionalFormatting>
  <conditionalFormatting sqref="P54 W54">
    <cfRule type="expression" priority="385" dxfId="0" stopIfTrue="1">
      <formula>$X$9=3</formula>
    </cfRule>
  </conditionalFormatting>
  <conditionalFormatting sqref="N55 U55">
    <cfRule type="expression" priority="384" dxfId="0" stopIfTrue="1">
      <formula>$X$10=1</formula>
    </cfRule>
  </conditionalFormatting>
  <conditionalFormatting sqref="O55 V55">
    <cfRule type="expression" priority="383" dxfId="0" stopIfTrue="1">
      <formula>$X$10=2</formula>
    </cfRule>
  </conditionalFormatting>
  <conditionalFormatting sqref="P55 W55">
    <cfRule type="expression" priority="382" dxfId="0" stopIfTrue="1">
      <formula>$X$10=3</formula>
    </cfRule>
  </conditionalFormatting>
  <conditionalFormatting sqref="N56 U56">
    <cfRule type="expression" priority="381" dxfId="0" stopIfTrue="1">
      <formula>$X$11=1</formula>
    </cfRule>
  </conditionalFormatting>
  <conditionalFormatting sqref="O56 V56">
    <cfRule type="expression" priority="380" dxfId="0" stopIfTrue="1">
      <formula>$X$11=2</formula>
    </cfRule>
  </conditionalFormatting>
  <conditionalFormatting sqref="P56 W56">
    <cfRule type="expression" priority="379" dxfId="0" stopIfTrue="1">
      <formula>$X$11=3</formula>
    </cfRule>
  </conditionalFormatting>
  <conditionalFormatting sqref="N5 U5">
    <cfRule type="expression" priority="378" dxfId="0" stopIfTrue="1">
      <formula>$X$5=1</formula>
    </cfRule>
  </conditionalFormatting>
  <conditionalFormatting sqref="O5 V5">
    <cfRule type="expression" priority="377" dxfId="0" stopIfTrue="1">
      <formula>$X$5=2</formula>
    </cfRule>
  </conditionalFormatting>
  <conditionalFormatting sqref="P5 W5">
    <cfRule type="expression" priority="376" dxfId="0" stopIfTrue="1">
      <formula>$X$5=3</formula>
    </cfRule>
  </conditionalFormatting>
  <conditionalFormatting sqref="N6 U6">
    <cfRule type="expression" priority="375" dxfId="0" stopIfTrue="1">
      <formula>$X$6=1</formula>
    </cfRule>
  </conditionalFormatting>
  <conditionalFormatting sqref="O6 V6">
    <cfRule type="expression" priority="374" dxfId="0" stopIfTrue="1">
      <formula>$X$6=2</formula>
    </cfRule>
  </conditionalFormatting>
  <conditionalFormatting sqref="P6 W6">
    <cfRule type="expression" priority="373" dxfId="0" stopIfTrue="1">
      <formula>$X$6=3</formula>
    </cfRule>
  </conditionalFormatting>
  <conditionalFormatting sqref="N7 U7">
    <cfRule type="expression" priority="372" dxfId="0" stopIfTrue="1">
      <formula>$X$7=1</formula>
    </cfRule>
  </conditionalFormatting>
  <conditionalFormatting sqref="O7 V7">
    <cfRule type="expression" priority="371" dxfId="0" stopIfTrue="1">
      <formula>$X$7=2</formula>
    </cfRule>
  </conditionalFormatting>
  <conditionalFormatting sqref="P7 W7">
    <cfRule type="expression" priority="370" dxfId="0" stopIfTrue="1">
      <formula>$X$7=3</formula>
    </cfRule>
  </conditionalFormatting>
  <conditionalFormatting sqref="N9 U9">
    <cfRule type="expression" priority="369" dxfId="0" stopIfTrue="1">
      <formula>$X$9=1</formula>
    </cfRule>
  </conditionalFormatting>
  <conditionalFormatting sqref="O9 V9">
    <cfRule type="expression" priority="368" dxfId="0" stopIfTrue="1">
      <formula>$X$9=2</formula>
    </cfRule>
  </conditionalFormatting>
  <conditionalFormatting sqref="P9 W9">
    <cfRule type="expression" priority="367" dxfId="0" stopIfTrue="1">
      <formula>$X$9=3</formula>
    </cfRule>
  </conditionalFormatting>
  <conditionalFormatting sqref="N10 U10">
    <cfRule type="expression" priority="366" dxfId="0" stopIfTrue="1">
      <formula>$X$10=1</formula>
    </cfRule>
  </conditionalFormatting>
  <conditionalFormatting sqref="O10 V10">
    <cfRule type="expression" priority="365" dxfId="0" stopIfTrue="1">
      <formula>$X$10=2</formula>
    </cfRule>
  </conditionalFormatting>
  <conditionalFormatting sqref="P10 W10">
    <cfRule type="expression" priority="364" dxfId="0" stopIfTrue="1">
      <formula>$X$10=3</formula>
    </cfRule>
  </conditionalFormatting>
  <conditionalFormatting sqref="N11 U11">
    <cfRule type="expression" priority="363" dxfId="0" stopIfTrue="1">
      <formula>$X$11=1</formula>
    </cfRule>
  </conditionalFormatting>
  <conditionalFormatting sqref="O11 V11">
    <cfRule type="expression" priority="362" dxfId="0" stopIfTrue="1">
      <formula>$X$11=2</formula>
    </cfRule>
  </conditionalFormatting>
  <conditionalFormatting sqref="P11 W11">
    <cfRule type="expression" priority="361" dxfId="0" stopIfTrue="1">
      <formula>$X$11=3</formula>
    </cfRule>
  </conditionalFormatting>
  <conditionalFormatting sqref="N14 U14">
    <cfRule type="expression" priority="360" dxfId="0" stopIfTrue="1">
      <formula>$X$5=1</formula>
    </cfRule>
  </conditionalFormatting>
  <conditionalFormatting sqref="O14 V14">
    <cfRule type="expression" priority="359" dxfId="0" stopIfTrue="1">
      <formula>$X$5=2</formula>
    </cfRule>
  </conditionalFormatting>
  <conditionalFormatting sqref="P14 W14">
    <cfRule type="expression" priority="358" dxfId="0" stopIfTrue="1">
      <formula>$X$5=3</formula>
    </cfRule>
  </conditionalFormatting>
  <conditionalFormatting sqref="N15 U15">
    <cfRule type="expression" priority="357" dxfId="0" stopIfTrue="1">
      <formula>$X$6=1</formula>
    </cfRule>
  </conditionalFormatting>
  <conditionalFormatting sqref="O15 V15">
    <cfRule type="expression" priority="356" dxfId="0" stopIfTrue="1">
      <formula>$X$6=2</formula>
    </cfRule>
  </conditionalFormatting>
  <conditionalFormatting sqref="P15 W15">
    <cfRule type="expression" priority="355" dxfId="0" stopIfTrue="1">
      <formula>$X$6=3</formula>
    </cfRule>
  </conditionalFormatting>
  <conditionalFormatting sqref="N16 U16">
    <cfRule type="expression" priority="354" dxfId="0" stopIfTrue="1">
      <formula>$X$7=1</formula>
    </cfRule>
  </conditionalFormatting>
  <conditionalFormatting sqref="O16 V16">
    <cfRule type="expression" priority="353" dxfId="0" stopIfTrue="1">
      <formula>$X$7=2</formula>
    </cfRule>
  </conditionalFormatting>
  <conditionalFormatting sqref="P16 W16">
    <cfRule type="expression" priority="352" dxfId="0" stopIfTrue="1">
      <formula>$X$7=3</formula>
    </cfRule>
  </conditionalFormatting>
  <conditionalFormatting sqref="N18 U18">
    <cfRule type="expression" priority="351" dxfId="0" stopIfTrue="1">
      <formula>$X$9=1</formula>
    </cfRule>
  </conditionalFormatting>
  <conditionalFormatting sqref="O18 V18">
    <cfRule type="expression" priority="350" dxfId="0" stopIfTrue="1">
      <formula>$X$9=2</formula>
    </cfRule>
  </conditionalFormatting>
  <conditionalFormatting sqref="P18 W18">
    <cfRule type="expression" priority="349" dxfId="0" stopIfTrue="1">
      <formula>$X$9=3</formula>
    </cfRule>
  </conditionalFormatting>
  <conditionalFormatting sqref="N19 U19">
    <cfRule type="expression" priority="348" dxfId="0" stopIfTrue="1">
      <formula>$X$10=1</formula>
    </cfRule>
  </conditionalFormatting>
  <conditionalFormatting sqref="O19 V19">
    <cfRule type="expression" priority="347" dxfId="0" stopIfTrue="1">
      <formula>$X$10=2</formula>
    </cfRule>
  </conditionalFormatting>
  <conditionalFormatting sqref="P19 W19">
    <cfRule type="expression" priority="346" dxfId="0" stopIfTrue="1">
      <formula>$X$10=3</formula>
    </cfRule>
  </conditionalFormatting>
  <conditionalFormatting sqref="N20 U20">
    <cfRule type="expression" priority="345" dxfId="0" stopIfTrue="1">
      <formula>$X$11=1</formula>
    </cfRule>
  </conditionalFormatting>
  <conditionalFormatting sqref="O20 V20">
    <cfRule type="expression" priority="344" dxfId="0" stopIfTrue="1">
      <formula>$X$11=2</formula>
    </cfRule>
  </conditionalFormatting>
  <conditionalFormatting sqref="P20 W20">
    <cfRule type="expression" priority="343" dxfId="0" stopIfTrue="1">
      <formula>$X$11=3</formula>
    </cfRule>
  </conditionalFormatting>
  <conditionalFormatting sqref="N23 U23">
    <cfRule type="expression" priority="342" dxfId="0" stopIfTrue="1">
      <formula>$X$5=1</formula>
    </cfRule>
  </conditionalFormatting>
  <conditionalFormatting sqref="O23 V23">
    <cfRule type="expression" priority="341" dxfId="0" stopIfTrue="1">
      <formula>$X$5=2</formula>
    </cfRule>
  </conditionalFormatting>
  <conditionalFormatting sqref="P23 W23">
    <cfRule type="expression" priority="340" dxfId="0" stopIfTrue="1">
      <formula>$X$5=3</formula>
    </cfRule>
  </conditionalFormatting>
  <conditionalFormatting sqref="N24 U24">
    <cfRule type="expression" priority="339" dxfId="0" stopIfTrue="1">
      <formula>$X$6=1</formula>
    </cfRule>
  </conditionalFormatting>
  <conditionalFormatting sqref="O24 V24">
    <cfRule type="expression" priority="338" dxfId="0" stopIfTrue="1">
      <formula>$X$6=2</formula>
    </cfRule>
  </conditionalFormatting>
  <conditionalFormatting sqref="P24 W24">
    <cfRule type="expression" priority="337" dxfId="0" stopIfTrue="1">
      <formula>$X$6=3</formula>
    </cfRule>
  </conditionalFormatting>
  <conditionalFormatting sqref="N25 U25">
    <cfRule type="expression" priority="336" dxfId="0" stopIfTrue="1">
      <formula>$X$7=1</formula>
    </cfRule>
  </conditionalFormatting>
  <conditionalFormatting sqref="O25 V25">
    <cfRule type="expression" priority="335" dxfId="0" stopIfTrue="1">
      <formula>$X$7=2</formula>
    </cfRule>
  </conditionalFormatting>
  <conditionalFormatting sqref="P25 W25">
    <cfRule type="expression" priority="334" dxfId="0" stopIfTrue="1">
      <formula>$X$7=3</formula>
    </cfRule>
  </conditionalFormatting>
  <conditionalFormatting sqref="N27 U27">
    <cfRule type="expression" priority="333" dxfId="0" stopIfTrue="1">
      <formula>$X$9=1</formula>
    </cfRule>
  </conditionalFormatting>
  <conditionalFormatting sqref="O27 V27">
    <cfRule type="expression" priority="332" dxfId="0" stopIfTrue="1">
      <formula>$X$9=2</formula>
    </cfRule>
  </conditionalFormatting>
  <conditionalFormatting sqref="P27 W27">
    <cfRule type="expression" priority="331" dxfId="0" stopIfTrue="1">
      <formula>$X$9=3</formula>
    </cfRule>
  </conditionalFormatting>
  <conditionalFormatting sqref="N28 U28">
    <cfRule type="expression" priority="330" dxfId="0" stopIfTrue="1">
      <formula>$X$10=1</formula>
    </cfRule>
  </conditionalFormatting>
  <conditionalFormatting sqref="O28 V28">
    <cfRule type="expression" priority="329" dxfId="0" stopIfTrue="1">
      <formula>$X$10=2</formula>
    </cfRule>
  </conditionalFormatting>
  <conditionalFormatting sqref="P28 W28">
    <cfRule type="expression" priority="328" dxfId="0" stopIfTrue="1">
      <formula>$X$10=3</formula>
    </cfRule>
  </conditionalFormatting>
  <conditionalFormatting sqref="N29 U29">
    <cfRule type="expression" priority="327" dxfId="0" stopIfTrue="1">
      <formula>$X$11=1</formula>
    </cfRule>
  </conditionalFormatting>
  <conditionalFormatting sqref="O29 V29">
    <cfRule type="expression" priority="326" dxfId="0" stopIfTrue="1">
      <formula>$X$11=2</formula>
    </cfRule>
  </conditionalFormatting>
  <conditionalFormatting sqref="P29 W29">
    <cfRule type="expression" priority="325" dxfId="0" stopIfTrue="1">
      <formula>$X$11=3</formula>
    </cfRule>
  </conditionalFormatting>
  <conditionalFormatting sqref="N32 U32">
    <cfRule type="expression" priority="324" dxfId="0" stopIfTrue="1">
      <formula>$X$5=1</formula>
    </cfRule>
  </conditionalFormatting>
  <conditionalFormatting sqref="O32 V32">
    <cfRule type="expression" priority="323" dxfId="0" stopIfTrue="1">
      <formula>$X$5=2</formula>
    </cfRule>
  </conditionalFormatting>
  <conditionalFormatting sqref="P32 W32">
    <cfRule type="expression" priority="322" dxfId="0" stopIfTrue="1">
      <formula>$X$5=3</formula>
    </cfRule>
  </conditionalFormatting>
  <conditionalFormatting sqref="N33 U33">
    <cfRule type="expression" priority="321" dxfId="0" stopIfTrue="1">
      <formula>$X$6=1</formula>
    </cfRule>
  </conditionalFormatting>
  <conditionalFormatting sqref="O33 V33">
    <cfRule type="expression" priority="320" dxfId="0" stopIfTrue="1">
      <formula>$X$6=2</formula>
    </cfRule>
  </conditionalFormatting>
  <conditionalFormatting sqref="P33 W33">
    <cfRule type="expression" priority="319" dxfId="0" stopIfTrue="1">
      <formula>$X$6=3</formula>
    </cfRule>
  </conditionalFormatting>
  <conditionalFormatting sqref="N34 U34">
    <cfRule type="expression" priority="318" dxfId="0" stopIfTrue="1">
      <formula>$X$7=1</formula>
    </cfRule>
  </conditionalFormatting>
  <conditionalFormatting sqref="O34 V34">
    <cfRule type="expression" priority="317" dxfId="0" stopIfTrue="1">
      <formula>$X$7=2</formula>
    </cfRule>
  </conditionalFormatting>
  <conditionalFormatting sqref="P34 W34">
    <cfRule type="expression" priority="316" dxfId="0" stopIfTrue="1">
      <formula>$X$7=3</formula>
    </cfRule>
  </conditionalFormatting>
  <conditionalFormatting sqref="N36 U36">
    <cfRule type="expression" priority="315" dxfId="0" stopIfTrue="1">
      <formula>$X$9=1</formula>
    </cfRule>
  </conditionalFormatting>
  <conditionalFormatting sqref="O36 V36">
    <cfRule type="expression" priority="314" dxfId="0" stopIfTrue="1">
      <formula>$X$9=2</formula>
    </cfRule>
  </conditionalFormatting>
  <conditionalFormatting sqref="P36 W36">
    <cfRule type="expression" priority="313" dxfId="0" stopIfTrue="1">
      <formula>$X$9=3</formula>
    </cfRule>
  </conditionalFormatting>
  <conditionalFormatting sqref="N37 U37">
    <cfRule type="expression" priority="312" dxfId="0" stopIfTrue="1">
      <formula>$X$10=1</formula>
    </cfRule>
  </conditionalFormatting>
  <conditionalFormatting sqref="O37 V37">
    <cfRule type="expression" priority="311" dxfId="0" stopIfTrue="1">
      <formula>$X$10=2</formula>
    </cfRule>
  </conditionalFormatting>
  <conditionalFormatting sqref="P37 W37">
    <cfRule type="expression" priority="310" dxfId="0" stopIfTrue="1">
      <formula>$X$10=3</formula>
    </cfRule>
  </conditionalFormatting>
  <conditionalFormatting sqref="N38 U38">
    <cfRule type="expression" priority="309" dxfId="0" stopIfTrue="1">
      <formula>$X$11=1</formula>
    </cfRule>
  </conditionalFormatting>
  <conditionalFormatting sqref="O38 V38">
    <cfRule type="expression" priority="308" dxfId="0" stopIfTrue="1">
      <formula>$X$11=2</formula>
    </cfRule>
  </conditionalFormatting>
  <conditionalFormatting sqref="P38 W38">
    <cfRule type="expression" priority="307" dxfId="0" stopIfTrue="1">
      <formula>$X$11=3</formula>
    </cfRule>
  </conditionalFormatting>
  <conditionalFormatting sqref="N41 U41">
    <cfRule type="expression" priority="306" dxfId="0" stopIfTrue="1">
      <formula>$X$5=1</formula>
    </cfRule>
  </conditionalFormatting>
  <conditionalFormatting sqref="O41 V41">
    <cfRule type="expression" priority="305" dxfId="0" stopIfTrue="1">
      <formula>$X$5=2</formula>
    </cfRule>
  </conditionalFormatting>
  <conditionalFormatting sqref="P41 W41">
    <cfRule type="expression" priority="304" dxfId="0" stopIfTrue="1">
      <formula>$X$5=3</formula>
    </cfRule>
  </conditionalFormatting>
  <conditionalFormatting sqref="N42 U42">
    <cfRule type="expression" priority="303" dxfId="0" stopIfTrue="1">
      <formula>$X$6=1</formula>
    </cfRule>
  </conditionalFormatting>
  <conditionalFormatting sqref="O42 V42">
    <cfRule type="expression" priority="302" dxfId="0" stopIfTrue="1">
      <formula>$X$6=2</formula>
    </cfRule>
  </conditionalFormatting>
  <conditionalFormatting sqref="P42 W42">
    <cfRule type="expression" priority="301" dxfId="0" stopIfTrue="1">
      <formula>$X$6=3</formula>
    </cfRule>
  </conditionalFormatting>
  <conditionalFormatting sqref="N43 U43">
    <cfRule type="expression" priority="300" dxfId="0" stopIfTrue="1">
      <formula>$X$7=1</formula>
    </cfRule>
  </conditionalFormatting>
  <conditionalFormatting sqref="O43 V43">
    <cfRule type="expression" priority="299" dxfId="0" stopIfTrue="1">
      <formula>$X$7=2</formula>
    </cfRule>
  </conditionalFormatting>
  <conditionalFormatting sqref="P43 W43">
    <cfRule type="expression" priority="298" dxfId="0" stopIfTrue="1">
      <formula>$X$7=3</formula>
    </cfRule>
  </conditionalFormatting>
  <conditionalFormatting sqref="N45 U45">
    <cfRule type="expression" priority="297" dxfId="0" stopIfTrue="1">
      <formula>$X$9=1</formula>
    </cfRule>
  </conditionalFormatting>
  <conditionalFormatting sqref="O45 V45">
    <cfRule type="expression" priority="296" dxfId="0" stopIfTrue="1">
      <formula>$X$9=2</formula>
    </cfRule>
  </conditionalFormatting>
  <conditionalFormatting sqref="P45 W45">
    <cfRule type="expression" priority="295" dxfId="0" stopIfTrue="1">
      <formula>$X$9=3</formula>
    </cfRule>
  </conditionalFormatting>
  <conditionalFormatting sqref="N46 U46">
    <cfRule type="expression" priority="294" dxfId="0" stopIfTrue="1">
      <formula>$X$10=1</formula>
    </cfRule>
  </conditionalFormatting>
  <conditionalFormatting sqref="O46 V46">
    <cfRule type="expression" priority="293" dxfId="0" stopIfTrue="1">
      <formula>$X$10=2</formula>
    </cfRule>
  </conditionalFormatting>
  <conditionalFormatting sqref="P46 W46">
    <cfRule type="expression" priority="292" dxfId="0" stopIfTrue="1">
      <formula>$X$10=3</formula>
    </cfRule>
  </conditionalFormatting>
  <conditionalFormatting sqref="N47 U47">
    <cfRule type="expression" priority="291" dxfId="0" stopIfTrue="1">
      <formula>$X$11=1</formula>
    </cfRule>
  </conditionalFormatting>
  <conditionalFormatting sqref="O47 V47">
    <cfRule type="expression" priority="290" dxfId="0" stopIfTrue="1">
      <formula>$X$11=2</formula>
    </cfRule>
  </conditionalFormatting>
  <conditionalFormatting sqref="P47 W47">
    <cfRule type="expression" priority="289" dxfId="0" stopIfTrue="1">
      <formula>$X$11=3</formula>
    </cfRule>
  </conditionalFormatting>
  <conditionalFormatting sqref="N50 U50">
    <cfRule type="expression" priority="288" dxfId="0" stopIfTrue="1">
      <formula>$X$5=1</formula>
    </cfRule>
  </conditionalFormatting>
  <conditionalFormatting sqref="O50 V50">
    <cfRule type="expression" priority="287" dxfId="0" stopIfTrue="1">
      <formula>$X$5=2</formula>
    </cfRule>
  </conditionalFormatting>
  <conditionalFormatting sqref="P50 W50">
    <cfRule type="expression" priority="286" dxfId="0" stopIfTrue="1">
      <formula>$X$5=3</formula>
    </cfRule>
  </conditionalFormatting>
  <conditionalFormatting sqref="N51 U51">
    <cfRule type="expression" priority="285" dxfId="0" stopIfTrue="1">
      <formula>$X$6=1</formula>
    </cfRule>
  </conditionalFormatting>
  <conditionalFormatting sqref="O51 V51">
    <cfRule type="expression" priority="284" dxfId="0" stopIfTrue="1">
      <formula>$X$6=2</formula>
    </cfRule>
  </conditionalFormatting>
  <conditionalFormatting sqref="P51 W51">
    <cfRule type="expression" priority="283" dxfId="0" stopIfTrue="1">
      <formula>$X$6=3</formula>
    </cfRule>
  </conditionalFormatting>
  <conditionalFormatting sqref="N52 U52">
    <cfRule type="expression" priority="282" dxfId="0" stopIfTrue="1">
      <formula>$X$7=1</formula>
    </cfRule>
  </conditionalFormatting>
  <conditionalFormatting sqref="O52 V52">
    <cfRule type="expression" priority="281" dxfId="0" stopIfTrue="1">
      <formula>$X$7=2</formula>
    </cfRule>
  </conditionalFormatting>
  <conditionalFormatting sqref="P52 W52">
    <cfRule type="expression" priority="280" dxfId="0" stopIfTrue="1">
      <formula>$X$7=3</formula>
    </cfRule>
  </conditionalFormatting>
  <conditionalFormatting sqref="N54 U54">
    <cfRule type="expression" priority="279" dxfId="0" stopIfTrue="1">
      <formula>$X$9=1</formula>
    </cfRule>
  </conditionalFormatting>
  <conditionalFormatting sqref="O54 V54">
    <cfRule type="expression" priority="278" dxfId="0" stopIfTrue="1">
      <formula>$X$9=2</formula>
    </cfRule>
  </conditionalFormatting>
  <conditionalFormatting sqref="P54 W54">
    <cfRule type="expression" priority="277" dxfId="0" stopIfTrue="1">
      <formula>$X$9=3</formula>
    </cfRule>
  </conditionalFormatting>
  <conditionalFormatting sqref="N55 U55">
    <cfRule type="expression" priority="276" dxfId="0" stopIfTrue="1">
      <formula>$X$10=1</formula>
    </cfRule>
  </conditionalFormatting>
  <conditionalFormatting sqref="O55 V55">
    <cfRule type="expression" priority="275" dxfId="0" stopIfTrue="1">
      <formula>$X$10=2</formula>
    </cfRule>
  </conditionalFormatting>
  <conditionalFormatting sqref="P55 W55">
    <cfRule type="expression" priority="274" dxfId="0" stopIfTrue="1">
      <formula>$X$10=3</formula>
    </cfRule>
  </conditionalFormatting>
  <conditionalFormatting sqref="N56 U56">
    <cfRule type="expression" priority="273" dxfId="0" stopIfTrue="1">
      <formula>$X$11=1</formula>
    </cfRule>
  </conditionalFormatting>
  <conditionalFormatting sqref="O56 V56">
    <cfRule type="expression" priority="272" dxfId="0" stopIfTrue="1">
      <formula>$X$11=2</formula>
    </cfRule>
  </conditionalFormatting>
  <conditionalFormatting sqref="P56 W56">
    <cfRule type="expression" priority="271" dxfId="0" stopIfTrue="1">
      <formula>$X$11=3</formula>
    </cfRule>
  </conditionalFormatting>
  <conditionalFormatting sqref="U14 U23 U32">
    <cfRule type="expression" priority="270" dxfId="0" stopIfTrue="1">
      <formula>$X$5=1</formula>
    </cfRule>
  </conditionalFormatting>
  <conditionalFormatting sqref="V14 V23 V32">
    <cfRule type="expression" priority="269" dxfId="0" stopIfTrue="1">
      <formula>$X$5=2</formula>
    </cfRule>
  </conditionalFormatting>
  <conditionalFormatting sqref="W14 W23 W32">
    <cfRule type="expression" priority="268" dxfId="0" stopIfTrue="1">
      <formula>$X$5=3</formula>
    </cfRule>
  </conditionalFormatting>
  <conditionalFormatting sqref="U15 U24 U33">
    <cfRule type="expression" priority="267" dxfId="0" stopIfTrue="1">
      <formula>$X$6=1</formula>
    </cfRule>
  </conditionalFormatting>
  <conditionalFormatting sqref="V15 V24 V33">
    <cfRule type="expression" priority="266" dxfId="0" stopIfTrue="1">
      <formula>$X$6=2</formula>
    </cfRule>
  </conditionalFormatting>
  <conditionalFormatting sqref="W15 W24 W33">
    <cfRule type="expression" priority="265" dxfId="0" stopIfTrue="1">
      <formula>$X$6=3</formula>
    </cfRule>
  </conditionalFormatting>
  <conditionalFormatting sqref="U16 U25 U34">
    <cfRule type="expression" priority="264" dxfId="0" stopIfTrue="1">
      <formula>$X$7=1</formula>
    </cfRule>
  </conditionalFormatting>
  <conditionalFormatting sqref="V16 V25 V34">
    <cfRule type="expression" priority="263" dxfId="0" stopIfTrue="1">
      <formula>$X$7=2</formula>
    </cfRule>
  </conditionalFormatting>
  <conditionalFormatting sqref="W16 W25 W34">
    <cfRule type="expression" priority="262" dxfId="0" stopIfTrue="1">
      <formula>$X$7=3</formula>
    </cfRule>
  </conditionalFormatting>
  <conditionalFormatting sqref="U18 U27 U36">
    <cfRule type="expression" priority="261" dxfId="0" stopIfTrue="1">
      <formula>$X$9=1</formula>
    </cfRule>
  </conditionalFormatting>
  <conditionalFormatting sqref="V18 V27 V36">
    <cfRule type="expression" priority="260" dxfId="0" stopIfTrue="1">
      <formula>$X$9=2</formula>
    </cfRule>
  </conditionalFormatting>
  <conditionalFormatting sqref="W18 W27 W36">
    <cfRule type="expression" priority="259" dxfId="0" stopIfTrue="1">
      <formula>$X$9=3</formula>
    </cfRule>
  </conditionalFormatting>
  <conditionalFormatting sqref="U19 U28 U37">
    <cfRule type="expression" priority="258" dxfId="0" stopIfTrue="1">
      <formula>$X$10=1</formula>
    </cfRule>
  </conditionalFormatting>
  <conditionalFormatting sqref="V19 V28 V37">
    <cfRule type="expression" priority="257" dxfId="0" stopIfTrue="1">
      <formula>$X$10=2</formula>
    </cfRule>
  </conditionalFormatting>
  <conditionalFormatting sqref="W19 W28 W37">
    <cfRule type="expression" priority="256" dxfId="0" stopIfTrue="1">
      <formula>$X$10=3</formula>
    </cfRule>
  </conditionalFormatting>
  <conditionalFormatting sqref="U20 U29 U38">
    <cfRule type="expression" priority="255" dxfId="0" stopIfTrue="1">
      <formula>$X$11=1</formula>
    </cfRule>
  </conditionalFormatting>
  <conditionalFormatting sqref="V20 V29 V38">
    <cfRule type="expression" priority="254" dxfId="0" stopIfTrue="1">
      <formula>$X$11=2</formula>
    </cfRule>
  </conditionalFormatting>
  <conditionalFormatting sqref="W20 W29 W38">
    <cfRule type="expression" priority="253" dxfId="0" stopIfTrue="1">
      <formula>$X$11=3</formula>
    </cfRule>
  </conditionalFormatting>
  <conditionalFormatting sqref="N14 N23 N32">
    <cfRule type="expression" priority="252" dxfId="0" stopIfTrue="1">
      <formula>$X$5=1</formula>
    </cfRule>
  </conditionalFormatting>
  <conditionalFormatting sqref="O14 O23 O32">
    <cfRule type="expression" priority="251" dxfId="0" stopIfTrue="1">
      <formula>$X$5=2</formula>
    </cfRule>
  </conditionalFormatting>
  <conditionalFormatting sqref="P14 P23 P32">
    <cfRule type="expression" priority="250" dxfId="0" stopIfTrue="1">
      <formula>$X$5=3</formula>
    </cfRule>
  </conditionalFormatting>
  <conditionalFormatting sqref="N15 N24 N33">
    <cfRule type="expression" priority="249" dxfId="0" stopIfTrue="1">
      <formula>$X$6=1</formula>
    </cfRule>
  </conditionalFormatting>
  <conditionalFormatting sqref="O15 O24 O33">
    <cfRule type="expression" priority="248" dxfId="0" stopIfTrue="1">
      <formula>$X$6=2</formula>
    </cfRule>
  </conditionalFormatting>
  <conditionalFormatting sqref="P15 P24 P33">
    <cfRule type="expression" priority="247" dxfId="0" stopIfTrue="1">
      <formula>$X$6=3</formula>
    </cfRule>
  </conditionalFormatting>
  <conditionalFormatting sqref="N16 N25 N34">
    <cfRule type="expression" priority="246" dxfId="0" stopIfTrue="1">
      <formula>$X$7=1</formula>
    </cfRule>
  </conditionalFormatting>
  <conditionalFormatting sqref="O16 O25 O34">
    <cfRule type="expression" priority="245" dxfId="0" stopIfTrue="1">
      <formula>$X$7=2</formula>
    </cfRule>
  </conditionalFormatting>
  <conditionalFormatting sqref="P16 P25 P34">
    <cfRule type="expression" priority="244" dxfId="0" stopIfTrue="1">
      <formula>$X$7=3</formula>
    </cfRule>
  </conditionalFormatting>
  <conditionalFormatting sqref="N18 N27 N36">
    <cfRule type="expression" priority="243" dxfId="0" stopIfTrue="1">
      <formula>$X$9=1</formula>
    </cfRule>
  </conditionalFormatting>
  <conditionalFormatting sqref="O18 O27 O36">
    <cfRule type="expression" priority="242" dxfId="0" stopIfTrue="1">
      <formula>$X$9=2</formula>
    </cfRule>
  </conditionalFormatting>
  <conditionalFormatting sqref="P18 P27 P36">
    <cfRule type="expression" priority="241" dxfId="0" stopIfTrue="1">
      <formula>$X$9=3</formula>
    </cfRule>
  </conditionalFormatting>
  <conditionalFormatting sqref="N19 N28 N37">
    <cfRule type="expression" priority="240" dxfId="0" stopIfTrue="1">
      <formula>$X$10=1</formula>
    </cfRule>
  </conditionalFormatting>
  <conditionalFormatting sqref="O19 O28 O37">
    <cfRule type="expression" priority="239" dxfId="0" stopIfTrue="1">
      <formula>$X$10=2</formula>
    </cfRule>
  </conditionalFormatting>
  <conditionalFormatting sqref="P19 P28 P37">
    <cfRule type="expression" priority="238" dxfId="0" stopIfTrue="1">
      <formula>$X$10=3</formula>
    </cfRule>
  </conditionalFormatting>
  <conditionalFormatting sqref="N20 N29 N38">
    <cfRule type="expression" priority="237" dxfId="0" stopIfTrue="1">
      <formula>$X$11=1</formula>
    </cfRule>
  </conditionalFormatting>
  <conditionalFormatting sqref="O20 O29 O38">
    <cfRule type="expression" priority="236" dxfId="0" stopIfTrue="1">
      <formula>$X$11=2</formula>
    </cfRule>
  </conditionalFormatting>
  <conditionalFormatting sqref="P20 P29 P38">
    <cfRule type="expression" priority="235" dxfId="0" stopIfTrue="1">
      <formula>$X$11=3</formula>
    </cfRule>
  </conditionalFormatting>
  <conditionalFormatting sqref="N5 U5">
    <cfRule type="expression" priority="234" dxfId="0" stopIfTrue="1">
      <formula>$X$5=1</formula>
    </cfRule>
  </conditionalFormatting>
  <conditionalFormatting sqref="O5 V5">
    <cfRule type="expression" priority="233" dxfId="0" stopIfTrue="1">
      <formula>$X$5=2</formula>
    </cfRule>
  </conditionalFormatting>
  <conditionalFormatting sqref="P5 W5">
    <cfRule type="expression" priority="232" dxfId="0" stopIfTrue="1">
      <formula>$X$5=3</formula>
    </cfRule>
  </conditionalFormatting>
  <conditionalFormatting sqref="N6 U6">
    <cfRule type="expression" priority="231" dxfId="0" stopIfTrue="1">
      <formula>$X$6=1</formula>
    </cfRule>
  </conditionalFormatting>
  <conditionalFormatting sqref="O6 V6">
    <cfRule type="expression" priority="230" dxfId="0" stopIfTrue="1">
      <formula>$X$6=2</formula>
    </cfRule>
  </conditionalFormatting>
  <conditionalFormatting sqref="P6 W6">
    <cfRule type="expression" priority="229" dxfId="0" stopIfTrue="1">
      <formula>$X$6=3</formula>
    </cfRule>
  </conditionalFormatting>
  <conditionalFormatting sqref="N7 U7">
    <cfRule type="expression" priority="228" dxfId="0" stopIfTrue="1">
      <formula>$X$7=1</formula>
    </cfRule>
  </conditionalFormatting>
  <conditionalFormatting sqref="O7 V7">
    <cfRule type="expression" priority="227" dxfId="0" stopIfTrue="1">
      <formula>$X$7=2</formula>
    </cfRule>
  </conditionalFormatting>
  <conditionalFormatting sqref="P7 W7">
    <cfRule type="expression" priority="226" dxfId="0" stopIfTrue="1">
      <formula>$X$7=3</formula>
    </cfRule>
  </conditionalFormatting>
  <conditionalFormatting sqref="N9 U9">
    <cfRule type="expression" priority="225" dxfId="0" stopIfTrue="1">
      <formula>$X$9=1</formula>
    </cfRule>
  </conditionalFormatting>
  <conditionalFormatting sqref="O9 V9">
    <cfRule type="expression" priority="224" dxfId="0" stopIfTrue="1">
      <formula>$X$9=2</formula>
    </cfRule>
  </conditionalFormatting>
  <conditionalFormatting sqref="P9 W9">
    <cfRule type="expression" priority="223" dxfId="0" stopIfTrue="1">
      <formula>$X$9=3</formula>
    </cfRule>
  </conditionalFormatting>
  <conditionalFormatting sqref="N10 U10">
    <cfRule type="expression" priority="222" dxfId="0" stopIfTrue="1">
      <formula>$X$10=1</formula>
    </cfRule>
  </conditionalFormatting>
  <conditionalFormatting sqref="O10 V10">
    <cfRule type="expression" priority="221" dxfId="0" stopIfTrue="1">
      <formula>$X$10=2</formula>
    </cfRule>
  </conditionalFormatting>
  <conditionalFormatting sqref="P10 W10">
    <cfRule type="expression" priority="220" dxfId="0" stopIfTrue="1">
      <formula>$X$10=3</formula>
    </cfRule>
  </conditionalFormatting>
  <conditionalFormatting sqref="N11 U11">
    <cfRule type="expression" priority="219" dxfId="0" stopIfTrue="1">
      <formula>$X$11=1</formula>
    </cfRule>
  </conditionalFormatting>
  <conditionalFormatting sqref="O11 V11">
    <cfRule type="expression" priority="218" dxfId="0" stopIfTrue="1">
      <formula>$X$11=2</formula>
    </cfRule>
  </conditionalFormatting>
  <conditionalFormatting sqref="P11 W11">
    <cfRule type="expression" priority="217" dxfId="0" stopIfTrue="1">
      <formula>$X$11=3</formula>
    </cfRule>
  </conditionalFormatting>
  <conditionalFormatting sqref="N14 U14">
    <cfRule type="expression" priority="216" dxfId="0" stopIfTrue="1">
      <formula>$X$5=1</formula>
    </cfRule>
  </conditionalFormatting>
  <conditionalFormatting sqref="O14 V14">
    <cfRule type="expression" priority="215" dxfId="0" stopIfTrue="1">
      <formula>$X$5=2</formula>
    </cfRule>
  </conditionalFormatting>
  <conditionalFormatting sqref="P14 W14">
    <cfRule type="expression" priority="214" dxfId="0" stopIfTrue="1">
      <formula>$X$5=3</formula>
    </cfRule>
  </conditionalFormatting>
  <conditionalFormatting sqref="N15 U15">
    <cfRule type="expression" priority="213" dxfId="0" stopIfTrue="1">
      <formula>$X$6=1</formula>
    </cfRule>
  </conditionalFormatting>
  <conditionalFormatting sqref="O15 V15">
    <cfRule type="expression" priority="212" dxfId="0" stopIfTrue="1">
      <formula>$X$6=2</formula>
    </cfRule>
  </conditionalFormatting>
  <conditionalFormatting sqref="P15 W15">
    <cfRule type="expression" priority="211" dxfId="0" stopIfTrue="1">
      <formula>$X$6=3</formula>
    </cfRule>
  </conditionalFormatting>
  <conditionalFormatting sqref="N16 U16">
    <cfRule type="expression" priority="210" dxfId="0" stopIfTrue="1">
      <formula>$X$7=1</formula>
    </cfRule>
  </conditionalFormatting>
  <conditionalFormatting sqref="O16 V16">
    <cfRule type="expression" priority="209" dxfId="0" stopIfTrue="1">
      <formula>$X$7=2</formula>
    </cfRule>
  </conditionalFormatting>
  <conditionalFormatting sqref="P16 W16">
    <cfRule type="expression" priority="208" dxfId="0" stopIfTrue="1">
      <formula>$X$7=3</formula>
    </cfRule>
  </conditionalFormatting>
  <conditionalFormatting sqref="N18 U18">
    <cfRule type="expression" priority="207" dxfId="0" stopIfTrue="1">
      <formula>$X$9=1</formula>
    </cfRule>
  </conditionalFormatting>
  <conditionalFormatting sqref="O18 V18">
    <cfRule type="expression" priority="206" dxfId="0" stopIfTrue="1">
      <formula>$X$9=2</formula>
    </cfRule>
  </conditionalFormatting>
  <conditionalFormatting sqref="P18 W18">
    <cfRule type="expression" priority="205" dxfId="0" stopIfTrue="1">
      <formula>$X$9=3</formula>
    </cfRule>
  </conditionalFormatting>
  <conditionalFormatting sqref="N19 U19">
    <cfRule type="expression" priority="204" dxfId="0" stopIfTrue="1">
      <formula>$X$10=1</formula>
    </cfRule>
  </conditionalFormatting>
  <conditionalFormatting sqref="O19 V19">
    <cfRule type="expression" priority="203" dxfId="0" stopIfTrue="1">
      <formula>$X$10=2</formula>
    </cfRule>
  </conditionalFormatting>
  <conditionalFormatting sqref="P19 W19">
    <cfRule type="expression" priority="202" dxfId="0" stopIfTrue="1">
      <formula>$X$10=3</formula>
    </cfRule>
  </conditionalFormatting>
  <conditionalFormatting sqref="N20 U20">
    <cfRule type="expression" priority="201" dxfId="0" stopIfTrue="1">
      <formula>$X$11=1</formula>
    </cfRule>
  </conditionalFormatting>
  <conditionalFormatting sqref="O20 V20">
    <cfRule type="expression" priority="200" dxfId="0" stopIfTrue="1">
      <formula>$X$11=2</formula>
    </cfRule>
  </conditionalFormatting>
  <conditionalFormatting sqref="P20 W20">
    <cfRule type="expression" priority="199" dxfId="0" stopIfTrue="1">
      <formula>$X$11=3</formula>
    </cfRule>
  </conditionalFormatting>
  <conditionalFormatting sqref="N23 U23">
    <cfRule type="expression" priority="198" dxfId="0" stopIfTrue="1">
      <formula>$X$5=1</formula>
    </cfRule>
  </conditionalFormatting>
  <conditionalFormatting sqref="O23 V23">
    <cfRule type="expression" priority="197" dxfId="0" stopIfTrue="1">
      <formula>$X$5=2</formula>
    </cfRule>
  </conditionalFormatting>
  <conditionalFormatting sqref="P23 W23">
    <cfRule type="expression" priority="196" dxfId="0" stopIfTrue="1">
      <formula>$X$5=3</formula>
    </cfRule>
  </conditionalFormatting>
  <conditionalFormatting sqref="N24 U24">
    <cfRule type="expression" priority="195" dxfId="0" stopIfTrue="1">
      <formula>$X$6=1</formula>
    </cfRule>
  </conditionalFormatting>
  <conditionalFormatting sqref="O24 V24">
    <cfRule type="expression" priority="194" dxfId="0" stopIfTrue="1">
      <formula>$X$6=2</formula>
    </cfRule>
  </conditionalFormatting>
  <conditionalFormatting sqref="P24 W24">
    <cfRule type="expression" priority="193" dxfId="0" stopIfTrue="1">
      <formula>$X$6=3</formula>
    </cfRule>
  </conditionalFormatting>
  <conditionalFormatting sqref="N25 U25">
    <cfRule type="expression" priority="192" dxfId="0" stopIfTrue="1">
      <formula>$X$7=1</formula>
    </cfRule>
  </conditionalFormatting>
  <conditionalFormatting sqref="O25 V25">
    <cfRule type="expression" priority="191" dxfId="0" stopIfTrue="1">
      <formula>$X$7=2</formula>
    </cfRule>
  </conditionalFormatting>
  <conditionalFormatting sqref="P25 W25">
    <cfRule type="expression" priority="190" dxfId="0" stopIfTrue="1">
      <formula>$X$7=3</formula>
    </cfRule>
  </conditionalFormatting>
  <conditionalFormatting sqref="N27 U27">
    <cfRule type="expression" priority="189" dxfId="0" stopIfTrue="1">
      <formula>$X$9=1</formula>
    </cfRule>
  </conditionalFormatting>
  <conditionalFormatting sqref="O27 V27">
    <cfRule type="expression" priority="188" dxfId="0" stopIfTrue="1">
      <formula>$X$9=2</formula>
    </cfRule>
  </conditionalFormatting>
  <conditionalFormatting sqref="P27 W27">
    <cfRule type="expression" priority="187" dxfId="0" stopIfTrue="1">
      <formula>$X$9=3</formula>
    </cfRule>
  </conditionalFormatting>
  <conditionalFormatting sqref="N28 U28">
    <cfRule type="expression" priority="186" dxfId="0" stopIfTrue="1">
      <formula>$X$10=1</formula>
    </cfRule>
  </conditionalFormatting>
  <conditionalFormatting sqref="O28 V28">
    <cfRule type="expression" priority="185" dxfId="0" stopIfTrue="1">
      <formula>$X$10=2</formula>
    </cfRule>
  </conditionalFormatting>
  <conditionalFormatting sqref="P28 W28">
    <cfRule type="expression" priority="184" dxfId="0" stopIfTrue="1">
      <formula>$X$10=3</formula>
    </cfRule>
  </conditionalFormatting>
  <conditionalFormatting sqref="N29 U29">
    <cfRule type="expression" priority="183" dxfId="0" stopIfTrue="1">
      <formula>$X$11=1</formula>
    </cfRule>
  </conditionalFormatting>
  <conditionalFormatting sqref="O29 V29">
    <cfRule type="expression" priority="182" dxfId="0" stopIfTrue="1">
      <formula>$X$11=2</formula>
    </cfRule>
  </conditionalFormatting>
  <conditionalFormatting sqref="P29 W29">
    <cfRule type="expression" priority="181" dxfId="0" stopIfTrue="1">
      <formula>$X$11=3</formula>
    </cfRule>
  </conditionalFormatting>
  <conditionalFormatting sqref="N32 U32">
    <cfRule type="expression" priority="180" dxfId="0" stopIfTrue="1">
      <formula>$X$5=1</formula>
    </cfRule>
  </conditionalFormatting>
  <conditionalFormatting sqref="O32 V32">
    <cfRule type="expression" priority="179" dxfId="0" stopIfTrue="1">
      <formula>$X$5=2</formula>
    </cfRule>
  </conditionalFormatting>
  <conditionalFormatting sqref="P32 W32">
    <cfRule type="expression" priority="178" dxfId="0" stopIfTrue="1">
      <formula>$X$5=3</formula>
    </cfRule>
  </conditionalFormatting>
  <conditionalFormatting sqref="N33 U33">
    <cfRule type="expression" priority="177" dxfId="0" stopIfTrue="1">
      <formula>$X$6=1</formula>
    </cfRule>
  </conditionalFormatting>
  <conditionalFormatting sqref="O33 V33">
    <cfRule type="expression" priority="176" dxfId="0" stopIfTrue="1">
      <formula>$X$6=2</formula>
    </cfRule>
  </conditionalFormatting>
  <conditionalFormatting sqref="P33 W33">
    <cfRule type="expression" priority="175" dxfId="0" stopIfTrue="1">
      <formula>$X$6=3</formula>
    </cfRule>
  </conditionalFormatting>
  <conditionalFormatting sqref="N34 U34">
    <cfRule type="expression" priority="174" dxfId="0" stopIfTrue="1">
      <formula>$X$7=1</formula>
    </cfRule>
  </conditionalFormatting>
  <conditionalFormatting sqref="O34 V34">
    <cfRule type="expression" priority="173" dxfId="0" stopIfTrue="1">
      <formula>$X$7=2</formula>
    </cfRule>
  </conditionalFormatting>
  <conditionalFormatting sqref="P34 W34">
    <cfRule type="expression" priority="172" dxfId="0" stopIfTrue="1">
      <formula>$X$7=3</formula>
    </cfRule>
  </conditionalFormatting>
  <conditionalFormatting sqref="N36 U36">
    <cfRule type="expression" priority="171" dxfId="0" stopIfTrue="1">
      <formula>$X$9=1</formula>
    </cfRule>
  </conditionalFormatting>
  <conditionalFormatting sqref="O36 V36">
    <cfRule type="expression" priority="170" dxfId="0" stopIfTrue="1">
      <formula>$X$9=2</formula>
    </cfRule>
  </conditionalFormatting>
  <conditionalFormatting sqref="P36 W36">
    <cfRule type="expression" priority="169" dxfId="0" stopIfTrue="1">
      <formula>$X$9=3</formula>
    </cfRule>
  </conditionalFormatting>
  <conditionalFormatting sqref="N37 U37">
    <cfRule type="expression" priority="168" dxfId="0" stopIfTrue="1">
      <formula>$X$10=1</formula>
    </cfRule>
  </conditionalFormatting>
  <conditionalFormatting sqref="O37 V37">
    <cfRule type="expression" priority="167" dxfId="0" stopIfTrue="1">
      <formula>$X$10=2</formula>
    </cfRule>
  </conditionalFormatting>
  <conditionalFormatting sqref="P37 W37">
    <cfRule type="expression" priority="166" dxfId="0" stopIfTrue="1">
      <formula>$X$10=3</formula>
    </cfRule>
  </conditionalFormatting>
  <conditionalFormatting sqref="N38 U38">
    <cfRule type="expression" priority="165" dxfId="0" stopIfTrue="1">
      <formula>$X$11=1</formula>
    </cfRule>
  </conditionalFormatting>
  <conditionalFormatting sqref="O38 V38">
    <cfRule type="expression" priority="164" dxfId="0" stopIfTrue="1">
      <formula>$X$11=2</formula>
    </cfRule>
  </conditionalFormatting>
  <conditionalFormatting sqref="P38 W38">
    <cfRule type="expression" priority="163" dxfId="0" stopIfTrue="1">
      <formula>$X$11=3</formula>
    </cfRule>
  </conditionalFormatting>
  <conditionalFormatting sqref="N41 U41">
    <cfRule type="expression" priority="162" dxfId="0" stopIfTrue="1">
      <formula>$X$5=1</formula>
    </cfRule>
  </conditionalFormatting>
  <conditionalFormatting sqref="O41 V41">
    <cfRule type="expression" priority="161" dxfId="0" stopIfTrue="1">
      <formula>$X$5=2</formula>
    </cfRule>
  </conditionalFormatting>
  <conditionalFormatting sqref="P41 W41">
    <cfRule type="expression" priority="160" dxfId="0" stopIfTrue="1">
      <formula>$X$5=3</formula>
    </cfRule>
  </conditionalFormatting>
  <conditionalFormatting sqref="N42 U42">
    <cfRule type="expression" priority="159" dxfId="0" stopIfTrue="1">
      <formula>$X$6=1</formula>
    </cfRule>
  </conditionalFormatting>
  <conditionalFormatting sqref="O42 V42">
    <cfRule type="expression" priority="158" dxfId="0" stopIfTrue="1">
      <formula>$X$6=2</formula>
    </cfRule>
  </conditionalFormatting>
  <conditionalFormatting sqref="P42 W42">
    <cfRule type="expression" priority="157" dxfId="0" stopIfTrue="1">
      <formula>$X$6=3</formula>
    </cfRule>
  </conditionalFormatting>
  <conditionalFormatting sqref="N43 U43">
    <cfRule type="expression" priority="156" dxfId="0" stopIfTrue="1">
      <formula>$X$7=1</formula>
    </cfRule>
  </conditionalFormatting>
  <conditionalFormatting sqref="O43 V43">
    <cfRule type="expression" priority="155" dxfId="0" stopIfTrue="1">
      <formula>$X$7=2</formula>
    </cfRule>
  </conditionalFormatting>
  <conditionalFormatting sqref="P43 W43">
    <cfRule type="expression" priority="154" dxfId="0" stopIfTrue="1">
      <formula>$X$7=3</formula>
    </cfRule>
  </conditionalFormatting>
  <conditionalFormatting sqref="N45 U45">
    <cfRule type="expression" priority="153" dxfId="0" stopIfTrue="1">
      <formula>$X$9=1</formula>
    </cfRule>
  </conditionalFormatting>
  <conditionalFormatting sqref="O45 V45">
    <cfRule type="expression" priority="152" dxfId="0" stopIfTrue="1">
      <formula>$X$9=2</formula>
    </cfRule>
  </conditionalFormatting>
  <conditionalFormatting sqref="P45 W45">
    <cfRule type="expression" priority="151" dxfId="0" stopIfTrue="1">
      <formula>$X$9=3</formula>
    </cfRule>
  </conditionalFormatting>
  <conditionalFormatting sqref="N46 U46">
    <cfRule type="expression" priority="150" dxfId="0" stopIfTrue="1">
      <formula>$X$10=1</formula>
    </cfRule>
  </conditionalFormatting>
  <conditionalFormatting sqref="O46 V46">
    <cfRule type="expression" priority="149" dxfId="0" stopIfTrue="1">
      <formula>$X$10=2</formula>
    </cfRule>
  </conditionalFormatting>
  <conditionalFormatting sqref="P46 W46">
    <cfRule type="expression" priority="148" dxfId="0" stopIfTrue="1">
      <formula>$X$10=3</formula>
    </cfRule>
  </conditionalFormatting>
  <conditionalFormatting sqref="N47 U47">
    <cfRule type="expression" priority="147" dxfId="0" stopIfTrue="1">
      <formula>$X$11=1</formula>
    </cfRule>
  </conditionalFormatting>
  <conditionalFormatting sqref="O47 V47">
    <cfRule type="expression" priority="146" dxfId="0" stopIfTrue="1">
      <formula>$X$11=2</formula>
    </cfRule>
  </conditionalFormatting>
  <conditionalFormatting sqref="P47 W47">
    <cfRule type="expression" priority="145" dxfId="0" stopIfTrue="1">
      <formula>$X$11=3</formula>
    </cfRule>
  </conditionalFormatting>
  <conditionalFormatting sqref="N50 U50">
    <cfRule type="expression" priority="144" dxfId="0" stopIfTrue="1">
      <formula>$X$5=1</formula>
    </cfRule>
  </conditionalFormatting>
  <conditionalFormatting sqref="O50 V50">
    <cfRule type="expression" priority="143" dxfId="0" stopIfTrue="1">
      <formula>$X$5=2</formula>
    </cfRule>
  </conditionalFormatting>
  <conditionalFormatting sqref="P50 W50">
    <cfRule type="expression" priority="142" dxfId="0" stopIfTrue="1">
      <formula>$X$5=3</formula>
    </cfRule>
  </conditionalFormatting>
  <conditionalFormatting sqref="N51 U51">
    <cfRule type="expression" priority="141" dxfId="0" stopIfTrue="1">
      <formula>$X$6=1</formula>
    </cfRule>
  </conditionalFormatting>
  <conditionalFormatting sqref="O51 V51">
    <cfRule type="expression" priority="140" dxfId="0" stopIfTrue="1">
      <formula>$X$6=2</formula>
    </cfRule>
  </conditionalFormatting>
  <conditionalFormatting sqref="P51 W51">
    <cfRule type="expression" priority="139" dxfId="0" stopIfTrue="1">
      <formula>$X$6=3</formula>
    </cfRule>
  </conditionalFormatting>
  <conditionalFormatting sqref="N52 U52">
    <cfRule type="expression" priority="138" dxfId="0" stopIfTrue="1">
      <formula>$X$7=1</formula>
    </cfRule>
  </conditionalFormatting>
  <conditionalFormatting sqref="O52 V52">
    <cfRule type="expression" priority="137" dxfId="0" stopIfTrue="1">
      <formula>$X$7=2</formula>
    </cfRule>
  </conditionalFormatting>
  <conditionalFormatting sqref="P52 W52">
    <cfRule type="expression" priority="136" dxfId="0" stopIfTrue="1">
      <formula>$X$7=3</formula>
    </cfRule>
  </conditionalFormatting>
  <conditionalFormatting sqref="N54 U54">
    <cfRule type="expression" priority="135" dxfId="0" stopIfTrue="1">
      <formula>$X$9=1</formula>
    </cfRule>
  </conditionalFormatting>
  <conditionalFormatting sqref="O54 V54">
    <cfRule type="expression" priority="134" dxfId="0" stopIfTrue="1">
      <formula>$X$9=2</formula>
    </cfRule>
  </conditionalFormatting>
  <conditionalFormatting sqref="P54 W54">
    <cfRule type="expression" priority="133" dxfId="0" stopIfTrue="1">
      <formula>$X$9=3</formula>
    </cfRule>
  </conditionalFormatting>
  <conditionalFormatting sqref="N55 U55">
    <cfRule type="expression" priority="132" dxfId="0" stopIfTrue="1">
      <formula>$X$10=1</formula>
    </cfRule>
  </conditionalFormatting>
  <conditionalFormatting sqref="O55 V55">
    <cfRule type="expression" priority="131" dxfId="0" stopIfTrue="1">
      <formula>$X$10=2</formula>
    </cfRule>
  </conditionalFormatting>
  <conditionalFormatting sqref="P55 W55">
    <cfRule type="expression" priority="130" dxfId="0" stopIfTrue="1">
      <formula>$X$10=3</formula>
    </cfRule>
  </conditionalFormatting>
  <conditionalFormatting sqref="N56 U56">
    <cfRule type="expression" priority="129" dxfId="0" stopIfTrue="1">
      <formula>$X$11=1</formula>
    </cfRule>
  </conditionalFormatting>
  <conditionalFormatting sqref="O56 V56">
    <cfRule type="expression" priority="128" dxfId="0" stopIfTrue="1">
      <formula>$X$11=2</formula>
    </cfRule>
  </conditionalFormatting>
  <conditionalFormatting sqref="P56 W56">
    <cfRule type="expression" priority="127" dxfId="0" stopIfTrue="1">
      <formula>$X$11=3</formula>
    </cfRule>
  </conditionalFormatting>
  <conditionalFormatting sqref="U14 U23 U32">
    <cfRule type="expression" priority="126" dxfId="0" stopIfTrue="1">
      <formula>$X$5=1</formula>
    </cfRule>
  </conditionalFormatting>
  <conditionalFormatting sqref="V14 V23 V32">
    <cfRule type="expression" priority="125" dxfId="0" stopIfTrue="1">
      <formula>$X$5=2</formula>
    </cfRule>
  </conditionalFormatting>
  <conditionalFormatting sqref="W14 W23 W32">
    <cfRule type="expression" priority="124" dxfId="0" stopIfTrue="1">
      <formula>$X$5=3</formula>
    </cfRule>
  </conditionalFormatting>
  <conditionalFormatting sqref="U15 U24 U33">
    <cfRule type="expression" priority="123" dxfId="0" stopIfTrue="1">
      <formula>$X$6=1</formula>
    </cfRule>
  </conditionalFormatting>
  <conditionalFormatting sqref="V15 V24 V33">
    <cfRule type="expression" priority="122" dxfId="0" stopIfTrue="1">
      <formula>$X$6=2</formula>
    </cfRule>
  </conditionalFormatting>
  <conditionalFormatting sqref="W15 W24 W33">
    <cfRule type="expression" priority="121" dxfId="0" stopIfTrue="1">
      <formula>$X$6=3</formula>
    </cfRule>
  </conditionalFormatting>
  <conditionalFormatting sqref="U16 U25 U34">
    <cfRule type="expression" priority="120" dxfId="0" stopIfTrue="1">
      <formula>$X$7=1</formula>
    </cfRule>
  </conditionalFormatting>
  <conditionalFormatting sqref="V16 V25 V34">
    <cfRule type="expression" priority="119" dxfId="0" stopIfTrue="1">
      <formula>$X$7=2</formula>
    </cfRule>
  </conditionalFormatting>
  <conditionalFormatting sqref="W16 W25 W34">
    <cfRule type="expression" priority="118" dxfId="0" stopIfTrue="1">
      <formula>$X$7=3</formula>
    </cfRule>
  </conditionalFormatting>
  <conditionalFormatting sqref="U18 U27 U36">
    <cfRule type="expression" priority="117" dxfId="0" stopIfTrue="1">
      <formula>$X$9=1</formula>
    </cfRule>
  </conditionalFormatting>
  <conditionalFormatting sqref="V18 V27 V36">
    <cfRule type="expression" priority="116" dxfId="0" stopIfTrue="1">
      <formula>$X$9=2</formula>
    </cfRule>
  </conditionalFormatting>
  <conditionalFormatting sqref="W18 W27 W36">
    <cfRule type="expression" priority="115" dxfId="0" stopIfTrue="1">
      <formula>$X$9=3</formula>
    </cfRule>
  </conditionalFormatting>
  <conditionalFormatting sqref="U19 U28 U37">
    <cfRule type="expression" priority="114" dxfId="0" stopIfTrue="1">
      <formula>$X$10=1</formula>
    </cfRule>
  </conditionalFormatting>
  <conditionalFormatting sqref="V19 V28 V37">
    <cfRule type="expression" priority="113" dxfId="0" stopIfTrue="1">
      <formula>$X$10=2</formula>
    </cfRule>
  </conditionalFormatting>
  <conditionalFormatting sqref="W19 W28 W37">
    <cfRule type="expression" priority="112" dxfId="0" stopIfTrue="1">
      <formula>$X$10=3</formula>
    </cfRule>
  </conditionalFormatting>
  <conditionalFormatting sqref="U20 U29 U38">
    <cfRule type="expression" priority="111" dxfId="0" stopIfTrue="1">
      <formula>$X$11=1</formula>
    </cfRule>
  </conditionalFormatting>
  <conditionalFormatting sqref="V20 V29 V38">
    <cfRule type="expression" priority="110" dxfId="0" stopIfTrue="1">
      <formula>$X$11=2</formula>
    </cfRule>
  </conditionalFormatting>
  <conditionalFormatting sqref="W20 W29 W38">
    <cfRule type="expression" priority="109" dxfId="0" stopIfTrue="1">
      <formula>$X$11=3</formula>
    </cfRule>
  </conditionalFormatting>
  <conditionalFormatting sqref="N14 N23 N32">
    <cfRule type="expression" priority="108" dxfId="0" stopIfTrue="1">
      <formula>$X$5=1</formula>
    </cfRule>
  </conditionalFormatting>
  <conditionalFormatting sqref="O14 O23 O32">
    <cfRule type="expression" priority="107" dxfId="0" stopIfTrue="1">
      <formula>$X$5=2</formula>
    </cfRule>
  </conditionalFormatting>
  <conditionalFormatting sqref="P14 P23 P32">
    <cfRule type="expression" priority="106" dxfId="0" stopIfTrue="1">
      <formula>$X$5=3</formula>
    </cfRule>
  </conditionalFormatting>
  <conditionalFormatting sqref="N15 N24 N33">
    <cfRule type="expression" priority="105" dxfId="0" stopIfTrue="1">
      <formula>$X$6=1</formula>
    </cfRule>
  </conditionalFormatting>
  <conditionalFormatting sqref="O15 O24 O33">
    <cfRule type="expression" priority="104" dxfId="0" stopIfTrue="1">
      <formula>$X$6=2</formula>
    </cfRule>
  </conditionalFormatting>
  <conditionalFormatting sqref="P15 P24 P33">
    <cfRule type="expression" priority="103" dxfId="0" stopIfTrue="1">
      <formula>$X$6=3</formula>
    </cfRule>
  </conditionalFormatting>
  <conditionalFormatting sqref="N16 N25 N34">
    <cfRule type="expression" priority="102" dxfId="0" stopIfTrue="1">
      <formula>$X$7=1</formula>
    </cfRule>
  </conditionalFormatting>
  <conditionalFormatting sqref="O16 O25 O34">
    <cfRule type="expression" priority="101" dxfId="0" stopIfTrue="1">
      <formula>$X$7=2</formula>
    </cfRule>
  </conditionalFormatting>
  <conditionalFormatting sqref="P16 P25 P34">
    <cfRule type="expression" priority="100" dxfId="0" stopIfTrue="1">
      <formula>$X$7=3</formula>
    </cfRule>
  </conditionalFormatting>
  <conditionalFormatting sqref="N18 N27 N36">
    <cfRule type="expression" priority="99" dxfId="0" stopIfTrue="1">
      <formula>$X$9=1</formula>
    </cfRule>
  </conditionalFormatting>
  <conditionalFormatting sqref="O18 O27 O36">
    <cfRule type="expression" priority="98" dxfId="0" stopIfTrue="1">
      <formula>$X$9=2</formula>
    </cfRule>
  </conditionalFormatting>
  <conditionalFormatting sqref="P18 P27 P36">
    <cfRule type="expression" priority="97" dxfId="0" stopIfTrue="1">
      <formula>$X$9=3</formula>
    </cfRule>
  </conditionalFormatting>
  <conditionalFormatting sqref="N19 N28 N37">
    <cfRule type="expression" priority="96" dxfId="0" stopIfTrue="1">
      <formula>$X$10=1</formula>
    </cfRule>
  </conditionalFormatting>
  <conditionalFormatting sqref="O19 O28 O37">
    <cfRule type="expression" priority="95" dxfId="0" stopIfTrue="1">
      <formula>$X$10=2</formula>
    </cfRule>
  </conditionalFormatting>
  <conditionalFormatting sqref="P19 P28 P37">
    <cfRule type="expression" priority="94" dxfId="0" stopIfTrue="1">
      <formula>$X$10=3</formula>
    </cfRule>
  </conditionalFormatting>
  <conditionalFormatting sqref="N20 N29 N38">
    <cfRule type="expression" priority="93" dxfId="0" stopIfTrue="1">
      <formula>$X$11=1</formula>
    </cfRule>
  </conditionalFormatting>
  <conditionalFormatting sqref="O20 O29 O38">
    <cfRule type="expression" priority="92" dxfId="0" stopIfTrue="1">
      <formula>$X$11=2</formula>
    </cfRule>
  </conditionalFormatting>
  <conditionalFormatting sqref="P20 P29 P38">
    <cfRule type="expression" priority="91" dxfId="0" stopIfTrue="1">
      <formula>$X$11=3</formula>
    </cfRule>
  </conditionalFormatting>
  <conditionalFormatting sqref="N5 U5 N41 U41 N50 U50 U14 U23 U32 N14 N23 N32">
    <cfRule type="expression" priority="90" dxfId="0" stopIfTrue="1">
      <formula>$X$5=1</formula>
    </cfRule>
  </conditionalFormatting>
  <conditionalFormatting sqref="O5 V5 O41 V41 O50 V50 V14 V23 V32 O14 O23 O32">
    <cfRule type="expression" priority="89" dxfId="0" stopIfTrue="1">
      <formula>$X$5=2</formula>
    </cfRule>
  </conditionalFormatting>
  <conditionalFormatting sqref="P5 W5 P41 W41 P50 W50 W14 W23 W32 P14 P23 P32">
    <cfRule type="expression" priority="88" dxfId="0" stopIfTrue="1">
      <formula>$X$5=3</formula>
    </cfRule>
  </conditionalFormatting>
  <conditionalFormatting sqref="N6 U6 N42 U42 N51 U51 U15 U24 U33 N15 N24 N33">
    <cfRule type="expression" priority="87" dxfId="0" stopIfTrue="1">
      <formula>$X$6=1</formula>
    </cfRule>
  </conditionalFormatting>
  <conditionalFormatting sqref="O6 V6 O42 V42 O51 V51 V15 V24 V33 O15 O24 O33">
    <cfRule type="expression" priority="86" dxfId="0" stopIfTrue="1">
      <formula>$X$6=2</formula>
    </cfRule>
  </conditionalFormatting>
  <conditionalFormatting sqref="P6 W6 P42 W42 P51 W51 W15 W24 W33 P15 P24 P33">
    <cfRule type="expression" priority="85" dxfId="0" stopIfTrue="1">
      <formula>$X$6=3</formula>
    </cfRule>
  </conditionalFormatting>
  <conditionalFormatting sqref="N7 U7 N43 U43 N52 U52 U16 U25 U34 N16 N25 N34">
    <cfRule type="expression" priority="84" dxfId="0" stopIfTrue="1">
      <formula>$X$7=1</formula>
    </cfRule>
  </conditionalFormatting>
  <conditionalFormatting sqref="O7 V7 O43 V43 O52 V52 V16 V25 V34 O16 O25 O34">
    <cfRule type="expression" priority="83" dxfId="0" stopIfTrue="1">
      <formula>$X$7=2</formula>
    </cfRule>
  </conditionalFormatting>
  <conditionalFormatting sqref="P7 W7 P43 W43 P52 W52 W16 W25 W34 P16 P25 P34">
    <cfRule type="expression" priority="82" dxfId="0" stopIfTrue="1">
      <formula>$X$7=3</formula>
    </cfRule>
  </conditionalFormatting>
  <conditionalFormatting sqref="N9 U9 N45 U45 N54 U54 U18 U27 U36 N18 N27 N36">
    <cfRule type="expression" priority="81" dxfId="0" stopIfTrue="1">
      <formula>$X$9=1</formula>
    </cfRule>
  </conditionalFormatting>
  <conditionalFormatting sqref="O9 V9 O45 V45 O54 V54 V18 V27 V36 O18 O27 O36">
    <cfRule type="expression" priority="80" dxfId="0" stopIfTrue="1">
      <formula>$X$9=2</formula>
    </cfRule>
  </conditionalFormatting>
  <conditionalFormatting sqref="P9 W9 P45 W45 P54 W54 W18 W27 W36 P18 P27 P36">
    <cfRule type="expression" priority="79" dxfId="0" stopIfTrue="1">
      <formula>$X$9=3</formula>
    </cfRule>
  </conditionalFormatting>
  <conditionalFormatting sqref="N10 U10 N46 U46 N55 U55 U19 U28 U37 N19 N28 N37">
    <cfRule type="expression" priority="78" dxfId="0" stopIfTrue="1">
      <formula>$X$10=1</formula>
    </cfRule>
  </conditionalFormatting>
  <conditionalFormatting sqref="O10 V10 O46 V46 O55 V55 V19 V28 V37 O19 O28 O37">
    <cfRule type="expression" priority="77" dxfId="0" stopIfTrue="1">
      <formula>$X$10=2</formula>
    </cfRule>
  </conditionalFormatting>
  <conditionalFormatting sqref="P10 W10 P46 W46 P55 W55 W19 W28 W37 P19 P28 P37">
    <cfRule type="expression" priority="76" dxfId="0" stopIfTrue="1">
      <formula>$X$10=3</formula>
    </cfRule>
  </conditionalFormatting>
  <conditionalFormatting sqref="N11 U11 N47 U47 N56 U56 U20 U29 U38 N20 N29 N38">
    <cfRule type="expression" priority="75" dxfId="0" stopIfTrue="1">
      <formula>$X$11=1</formula>
    </cfRule>
  </conditionalFormatting>
  <conditionalFormatting sqref="O11 V11 O47 V47 O56 V56 V20 V29 V38 O20 O29 O38">
    <cfRule type="expression" priority="74" dxfId="0" stopIfTrue="1">
      <formula>$X$11=2</formula>
    </cfRule>
  </conditionalFormatting>
  <conditionalFormatting sqref="P11 W11 P47 W47 P56 W56 W20 W29 W38 P20 P29 P38">
    <cfRule type="expression" priority="73" dxfId="0" stopIfTrue="1">
      <formula>$X$11=3</formula>
    </cfRule>
  </conditionalFormatting>
  <dataValidations count="2">
    <dataValidation type="list" allowBlank="1" showInputMessage="1" sqref="N48:P48 N3:P3 N12:P12 N21:P21 N30:P30 N39:P39">
      <formula1>И</formula1>
    </dataValidation>
    <dataValidation type="list" allowBlank="1" showInputMessage="1" sqref="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6"/>
  <sheetViews>
    <sheetView zoomScale="85" zoomScaleNormal="85" zoomScalePageLayoutView="0" workbookViewId="0" topLeftCell="A1">
      <selection activeCell="G26" sqref="G26"/>
    </sheetView>
  </sheetViews>
  <sheetFormatPr defaultColWidth="9.00390625" defaultRowHeight="13.5" customHeight="1"/>
  <cols>
    <col min="2" max="2" width="7.125" style="84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17" hidden="1" customWidth="1"/>
    <col min="30" max="30" width="7.25390625" style="117" hidden="1" customWidth="1"/>
    <col min="31" max="31" width="3.625" style="118" hidden="1" customWidth="1"/>
    <col min="32" max="32" width="3.625" style="117" hidden="1" customWidth="1"/>
    <col min="33" max="33" width="7.25390625" style="118" hidden="1" customWidth="1"/>
    <col min="35" max="48" width="9.125" style="0" customWidth="1"/>
    <col min="50" max="52" width="5.75390625" style="138" customWidth="1"/>
    <col min="53" max="53" width="41.75390625" style="138" customWidth="1"/>
    <col min="54" max="56" width="5.75390625" style="138" customWidth="1"/>
  </cols>
  <sheetData>
    <row r="1" spans="2:55" ht="13.5" customHeight="1" thickBot="1">
      <c r="B1" s="83"/>
      <c r="N1" s="1"/>
      <c r="O1" s="1"/>
      <c r="P1" s="1"/>
      <c r="Z1" s="1"/>
      <c r="AA1" s="1"/>
      <c r="AX1" s="139"/>
      <c r="AY1" s="139"/>
      <c r="AZ1" s="139"/>
      <c r="BA1" s="139"/>
      <c r="BB1" s="139"/>
      <c r="BC1" s="139"/>
    </row>
    <row r="2" spans="2:56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[center][b][color=#FF0000][u][size=150]КСП Торпедо – ЛФЛА - 0:0 (0-0)[/size][/u][/color][/b][/center]</v>
      </c>
      <c r="C2" s="147" t="s">
        <v>5</v>
      </c>
      <c r="D2" s="147"/>
      <c r="E2" s="147"/>
      <c r="F2" s="147"/>
      <c r="G2" s="148"/>
      <c r="H2" s="58"/>
      <c r="I2" s="30"/>
      <c r="J2" s="30"/>
      <c r="K2" s="30"/>
      <c r="L2" s="31"/>
      <c r="M2" s="82"/>
      <c r="N2" s="177" t="s">
        <v>56</v>
      </c>
      <c r="O2" s="178"/>
      <c r="P2" s="179"/>
      <c r="Q2" s="88"/>
      <c r="R2" s="89"/>
      <c r="S2" s="89"/>
      <c r="T2" s="90"/>
      <c r="U2" s="153" t="s">
        <v>63</v>
      </c>
      <c r="V2" s="154"/>
      <c r="W2" s="155"/>
      <c r="X2" s="30"/>
      <c r="Y2" s="30"/>
      <c r="Z2" s="33"/>
      <c r="AA2" s="34"/>
      <c r="AC2" s="98" t="str">
        <f>N3</f>
        <v>raptoroff</v>
      </c>
      <c r="AD2" s="95">
        <v>1</v>
      </c>
      <c r="AE2" s="119"/>
      <c r="AF2" s="120" t="str">
        <f>U3</f>
        <v>Berserk</v>
      </c>
      <c r="AG2" s="95">
        <v>1</v>
      </c>
      <c r="AX2" s="183" t="str">
        <f>IF(LEN(N2)=0,"",N2)</f>
        <v>КСП Торпедо</v>
      </c>
      <c r="AY2" s="184"/>
      <c r="AZ2" s="185"/>
      <c r="BA2" s="186" t="str">
        <f>IF(LEN(C2)=0,"",C2)</f>
        <v>1 тур</v>
      </c>
      <c r="BB2" s="183" t="str">
        <f>IF(LEN(U2)=0,"",U2)</f>
        <v>ЛФЛА</v>
      </c>
      <c r="BC2" s="184"/>
      <c r="BD2" s="188"/>
    </row>
    <row r="3" spans="2:56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74" t="s">
        <v>6</v>
      </c>
      <c r="D3" s="175"/>
      <c r="E3" s="175"/>
      <c r="F3" s="175"/>
      <c r="G3" s="176"/>
      <c r="H3" s="67" t="s">
        <v>7</v>
      </c>
      <c r="I3" s="68"/>
      <c r="J3" s="68"/>
      <c r="K3" s="36"/>
      <c r="L3" s="44"/>
      <c r="M3" s="160" t="s">
        <v>10</v>
      </c>
      <c r="N3" s="177" t="s">
        <v>57</v>
      </c>
      <c r="O3" s="178"/>
      <c r="P3" s="179"/>
      <c r="Q3" s="86"/>
      <c r="R3" s="87"/>
      <c r="S3" s="87"/>
      <c r="T3" s="87"/>
      <c r="U3" s="153" t="s">
        <v>64</v>
      </c>
      <c r="V3" s="154"/>
      <c r="W3" s="155"/>
      <c r="X3" s="30"/>
      <c r="Y3" s="30"/>
      <c r="Z3" s="125" t="str">
        <f>IF(LEN(N3)=0," ",N3)</f>
        <v>raptoroff</v>
      </c>
      <c r="AA3" s="126" t="str">
        <f>IF(LEN(U3)=0," ",U3)</f>
        <v>Berserk</v>
      </c>
      <c r="AC3" s="99" t="str">
        <f>N3</f>
        <v>raptoroff</v>
      </c>
      <c r="AD3" s="96">
        <f>Z9</f>
        <v>0</v>
      </c>
      <c r="AE3" s="119"/>
      <c r="AF3" s="101" t="str">
        <f>U3</f>
        <v>Berserk</v>
      </c>
      <c r="AG3" s="96">
        <f>AA9</f>
        <v>0</v>
      </c>
      <c r="AX3" s="129">
        <v>1</v>
      </c>
      <c r="AY3" s="130" t="s">
        <v>15</v>
      </c>
      <c r="AZ3" s="131">
        <v>2</v>
      </c>
      <c r="BA3" s="187"/>
      <c r="BB3" s="132">
        <v>1</v>
      </c>
      <c r="BC3" s="130" t="s">
        <v>15</v>
      </c>
      <c r="BD3" s="133">
        <v>2</v>
      </c>
    </row>
    <row r="4" spans="2:56" ht="13.5" customHeight="1" thickBot="1">
      <c r="B4" s="3" t="str">
        <f>CONCATENATE(CHAR(10),"[b]линия матчей:[/b]",CHAR(10),"[b]1 тайм:[/b]")</f>
        <v>
[b]линия матчей:[/b]
[b]1 тайм:[/b]</v>
      </c>
      <c r="C4" s="105" t="s">
        <v>0</v>
      </c>
      <c r="D4" s="106"/>
      <c r="E4" s="106"/>
      <c r="F4" s="106"/>
      <c r="G4" s="107"/>
      <c r="H4" s="50" t="s">
        <v>7</v>
      </c>
      <c r="I4" s="189" t="s">
        <v>8</v>
      </c>
      <c r="J4" s="190"/>
      <c r="K4" s="43"/>
      <c r="L4" s="43"/>
      <c r="M4" s="161"/>
      <c r="N4" s="166" t="s">
        <v>0</v>
      </c>
      <c r="O4" s="166"/>
      <c r="P4" s="167"/>
      <c r="Q4" s="92" t="s">
        <v>13</v>
      </c>
      <c r="R4" s="172" t="s">
        <v>9</v>
      </c>
      <c r="S4" s="173"/>
      <c r="T4" s="92" t="s">
        <v>13</v>
      </c>
      <c r="U4" s="168" t="s">
        <v>0</v>
      </c>
      <c r="V4" s="166"/>
      <c r="W4" s="167"/>
      <c r="X4" s="35"/>
      <c r="Y4" s="36"/>
      <c r="Z4" s="156" t="s">
        <v>3</v>
      </c>
      <c r="AA4" s="157"/>
      <c r="AC4" s="99" t="str">
        <f>N3</f>
        <v>raptoroff</v>
      </c>
      <c r="AD4" s="96">
        <f>Z7</f>
        <v>0</v>
      </c>
      <c r="AE4" s="119"/>
      <c r="AF4" s="101" t="str">
        <f>U3</f>
        <v>Berserk</v>
      </c>
      <c r="AG4" s="96">
        <f>AA7</f>
        <v>0</v>
      </c>
      <c r="AW4" s="141"/>
      <c r="AX4" s="266" t="s">
        <v>110</v>
      </c>
      <c r="AY4" s="238" t="s">
        <v>112</v>
      </c>
      <c r="AZ4" s="205" t="s">
        <v>115</v>
      </c>
      <c r="BA4" s="134" t="str">
        <f>IF(LEN(C5)=0,"",C5)</f>
        <v>1.Саутгемптон - Ливерпуль - 1.03. 21:30</v>
      </c>
      <c r="BB4" s="262" t="s">
        <v>109</v>
      </c>
      <c r="BC4" s="232" t="s">
        <v>111</v>
      </c>
      <c r="BD4" s="208" t="s">
        <v>115</v>
      </c>
    </row>
    <row r="5" spans="2:56" ht="13.5" customHeight="1">
      <c r="B5" s="3" t="str">
        <f>IF(L5=0,IF(X5=0,CONCATENATE(C5," - матч перенесен"),CONCATENATE(C5," - ",I5,":",J5)),C5)</f>
        <v>1.Саутгемптон - Ливерпуль - 1.03. 21:30</v>
      </c>
      <c r="C5" s="108" t="s">
        <v>28</v>
      </c>
      <c r="D5" s="109"/>
      <c r="E5" s="109"/>
      <c r="F5" s="109"/>
      <c r="G5" s="110"/>
      <c r="H5" s="50"/>
      <c r="I5" s="21"/>
      <c r="J5" s="24"/>
      <c r="K5" s="46"/>
      <c r="L5" s="20">
        <f>IF(OR(LEN(I5)=0,LEN(J5)=0),1,0)</f>
        <v>1</v>
      </c>
      <c r="M5" s="161"/>
      <c r="N5" s="7">
        <v>2</v>
      </c>
      <c r="O5" s="7">
        <v>7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5</v>
      </c>
      <c r="W5" s="8">
        <v>1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27">
        <f>SUM(R5:R7,R9:R11)</f>
        <v>0</v>
      </c>
      <c r="AA5" s="128">
        <f>SUM(S5:S7,S9:S11)</f>
        <v>0</v>
      </c>
      <c r="AC5" s="99" t="str">
        <f>N3</f>
        <v>raptoroff</v>
      </c>
      <c r="AD5" s="96">
        <f>AA7</f>
        <v>0</v>
      </c>
      <c r="AE5" s="119"/>
      <c r="AF5" s="102" t="str">
        <f>U3</f>
        <v>Berserk</v>
      </c>
      <c r="AG5" s="96">
        <f>Z7</f>
        <v>0</v>
      </c>
      <c r="AW5" s="141"/>
      <c r="AX5" s="268" t="s">
        <v>110</v>
      </c>
      <c r="AY5" s="210" t="s">
        <v>115</v>
      </c>
      <c r="AZ5" s="211" t="s">
        <v>115</v>
      </c>
      <c r="BA5" s="135" t="str">
        <f>IF(LEN(C6)=0,"",C6)</f>
        <v>2.Сент-Миррен - Килмарнок - 1.03. 19:00</v>
      </c>
      <c r="BB5" s="264" t="s">
        <v>109</v>
      </c>
      <c r="BC5" s="214" t="s">
        <v>115</v>
      </c>
      <c r="BD5" s="215" t="s">
        <v>115</v>
      </c>
    </row>
    <row r="6" spans="2:56" ht="13.5" customHeight="1" thickBot="1">
      <c r="B6" s="3" t="str">
        <f>IF(L6=0,IF(X6=0,CONCATENATE(C6," - матч перенесен"),CONCATENATE(C6," - ",I6,":",J6)),C6)</f>
        <v>2.Сент-Миррен - Килмарнок - 1.03. 19:00</v>
      </c>
      <c r="C6" s="108" t="s">
        <v>29</v>
      </c>
      <c r="D6" s="109"/>
      <c r="E6" s="109"/>
      <c r="F6" s="109"/>
      <c r="G6" s="110"/>
      <c r="H6" s="50"/>
      <c r="I6" s="21"/>
      <c r="J6" s="24"/>
      <c r="K6" s="47"/>
      <c r="L6" s="5">
        <f>IF(OR(LEN(I6)=0,LEN(J6)=0),1,0)</f>
        <v>1</v>
      </c>
      <c r="M6" s="161"/>
      <c r="N6" s="7">
        <v>8</v>
      </c>
      <c r="O6" s="7">
        <v>4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7</v>
      </c>
      <c r="W6" s="8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6" t="s">
        <v>4</v>
      </c>
      <c r="AA6" s="157"/>
      <c r="AC6" s="99" t="str">
        <f>N3</f>
        <v>raptoroff</v>
      </c>
      <c r="AD6" s="96">
        <f>COUNTIF(Q5:Q11,9)</f>
        <v>0</v>
      </c>
      <c r="AE6" s="119"/>
      <c r="AF6" s="101" t="str">
        <f>U3</f>
        <v>Berserk</v>
      </c>
      <c r="AG6" s="96">
        <f>COUNTIF(T5:T11,9)</f>
        <v>0</v>
      </c>
      <c r="AW6" s="141"/>
      <c r="AX6" s="216" t="s">
        <v>115</v>
      </c>
      <c r="AY6" s="217" t="s">
        <v>115</v>
      </c>
      <c r="AZ6" s="259" t="s">
        <v>116</v>
      </c>
      <c r="BA6" s="136" t="str">
        <f>IF(LEN(C7)=0,"",C7)</f>
        <v>3.Рома - Интер - 1.03. 23:45</v>
      </c>
      <c r="BB6" s="220" t="s">
        <v>115</v>
      </c>
      <c r="BC6" s="221" t="s">
        <v>115</v>
      </c>
      <c r="BD6" s="271" t="s">
        <v>117</v>
      </c>
    </row>
    <row r="7" spans="2:56" ht="13.5" customHeight="1" thickBot="1">
      <c r="B7" s="3" t="str">
        <f>IF(L7=0,IF(X7=0,CONCATENATE(C7," - матч перенесен"),CONCATENATE(C7," - ",I7,":",J7)),C7)</f>
        <v>3.Рома - Интер - 1.03. 23:45</v>
      </c>
      <c r="C7" s="108" t="s">
        <v>30</v>
      </c>
      <c r="D7" s="109"/>
      <c r="E7" s="109"/>
      <c r="F7" s="109"/>
      <c r="G7" s="110"/>
      <c r="H7" s="50"/>
      <c r="I7" s="22"/>
      <c r="J7" s="23"/>
      <c r="K7" s="48"/>
      <c r="L7" s="17">
        <f>IF(OR(LEN(I7)=0,LEN(J7)=0),1,0)</f>
        <v>1</v>
      </c>
      <c r="M7" s="161"/>
      <c r="N7" s="7">
        <v>6</v>
      </c>
      <c r="O7" s="7">
        <v>3</v>
      </c>
      <c r="P7" s="8">
        <v>5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6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27">
        <f>IF(Z5-AA5&gt;0,Z5-AA5,0)</f>
        <v>0</v>
      </c>
      <c r="AA7" s="128">
        <f>IF(Z5-AA5&lt;0,AA5-Z5,0)</f>
        <v>0</v>
      </c>
      <c r="AC7" s="99" t="str">
        <f>N12</f>
        <v>da_basta</v>
      </c>
      <c r="AD7" s="96">
        <v>1</v>
      </c>
      <c r="AE7" s="119"/>
      <c r="AF7" s="121" t="str">
        <f>U12</f>
        <v>Roma</v>
      </c>
      <c r="AG7" s="96">
        <v>1</v>
      </c>
      <c r="AW7" s="141"/>
      <c r="AX7" s="209" t="s">
        <v>115</v>
      </c>
      <c r="AY7" s="239" t="s">
        <v>112</v>
      </c>
      <c r="AZ7" s="249" t="s">
        <v>117</v>
      </c>
      <c r="BA7" s="134" t="str">
        <f>IF(LEN(C9)=0,"",C9)</f>
        <v>4.Ницца - Тулуза - 1.03. 23:00</v>
      </c>
      <c r="BB7" s="213" t="s">
        <v>115</v>
      </c>
      <c r="BC7" s="254" t="s">
        <v>111</v>
      </c>
      <c r="BD7" s="234" t="s">
        <v>116</v>
      </c>
    </row>
    <row r="8" spans="2:56" ht="13.5" customHeight="1" thickBot="1">
      <c r="B8" s="3" t="s">
        <v>12</v>
      </c>
      <c r="C8" s="111" t="s">
        <v>1</v>
      </c>
      <c r="D8" s="112"/>
      <c r="E8" s="112"/>
      <c r="F8" s="112"/>
      <c r="G8" s="113"/>
      <c r="H8" s="50" t="s">
        <v>7</v>
      </c>
      <c r="I8" s="25"/>
      <c r="J8" s="26"/>
      <c r="K8" s="49"/>
      <c r="L8" s="6">
        <f>SUM(L5:L7,L9:L11)</f>
        <v>6</v>
      </c>
      <c r="M8" s="161"/>
      <c r="N8" s="170" t="s">
        <v>1</v>
      </c>
      <c r="O8" s="170"/>
      <c r="P8" s="171"/>
      <c r="Q8" s="19"/>
      <c r="R8" s="91"/>
      <c r="S8" s="85"/>
      <c r="T8" s="19"/>
      <c r="U8" s="169" t="s">
        <v>1</v>
      </c>
      <c r="V8" s="170"/>
      <c r="W8" s="171"/>
      <c r="X8" s="37"/>
      <c r="Y8" s="38"/>
      <c r="Z8" s="151" t="s">
        <v>14</v>
      </c>
      <c r="AA8" s="152"/>
      <c r="AC8" s="99" t="str">
        <f>N12</f>
        <v>da_basta</v>
      </c>
      <c r="AD8" s="96">
        <f>Z18</f>
        <v>0</v>
      </c>
      <c r="AE8" s="119"/>
      <c r="AF8" s="101" t="str">
        <f>U12</f>
        <v>Roma</v>
      </c>
      <c r="AG8" s="96">
        <f>AA18</f>
        <v>0</v>
      </c>
      <c r="AW8" s="141"/>
      <c r="AX8" s="277" t="s">
        <v>117</v>
      </c>
      <c r="AY8" s="243" t="s">
        <v>112</v>
      </c>
      <c r="AZ8" s="250" t="s">
        <v>111</v>
      </c>
      <c r="BA8" s="135" t="str">
        <f>IF(LEN(C10)=0,"",C10)</f>
        <v>5.Сошо - Бордо - 1.03. 23:00</v>
      </c>
      <c r="BB8" s="264" t="s">
        <v>116</v>
      </c>
      <c r="BC8" s="254" t="s">
        <v>111</v>
      </c>
      <c r="BD8" s="234" t="s">
        <v>112</v>
      </c>
    </row>
    <row r="9" spans="2:56" ht="13.5" customHeight="1" thickBot="1">
      <c r="B9" s="3" t="str">
        <f>IF(L9=0,IF(X9=0,CONCATENATE(C9," - матч перенесен"),CONCATENATE(C9," - ",I9,":",J9)),C9)</f>
        <v>4.Ницца - Тулуза - 1.03. 23:00</v>
      </c>
      <c r="C9" s="108" t="s">
        <v>31</v>
      </c>
      <c r="D9" s="109"/>
      <c r="E9" s="109"/>
      <c r="F9" s="109"/>
      <c r="G9" s="110"/>
      <c r="H9" s="50"/>
      <c r="I9" s="21"/>
      <c r="J9" s="24"/>
      <c r="K9" s="47"/>
      <c r="L9" s="20">
        <f>IF(OR(LEN(I9)=0,LEN(J9)=0),1,0)</f>
        <v>1</v>
      </c>
      <c r="M9" s="161"/>
      <c r="N9" s="7">
        <v>5</v>
      </c>
      <c r="O9" s="7">
        <v>9</v>
      </c>
      <c r="P9" s="8">
        <v>6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8</v>
      </c>
      <c r="V9" s="7">
        <v>7</v>
      </c>
      <c r="W9" s="8">
        <v>4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27">
        <f>SUM(Q5:Q7,Q9:Q11)</f>
        <v>0</v>
      </c>
      <c r="AA9" s="128">
        <f>SUM(T5:T7,T9:T11)</f>
        <v>0</v>
      </c>
      <c r="AC9" s="99" t="str">
        <f>N12</f>
        <v>da_basta</v>
      </c>
      <c r="AD9" s="96">
        <f>Z16</f>
        <v>0</v>
      </c>
      <c r="AE9" s="119"/>
      <c r="AF9" s="101" t="str">
        <f>U12</f>
        <v>Roma</v>
      </c>
      <c r="AG9" s="96">
        <f>AA16</f>
        <v>0</v>
      </c>
      <c r="AW9" s="141"/>
      <c r="AX9" s="244" t="s">
        <v>112</v>
      </c>
      <c r="AY9" s="260" t="s">
        <v>116</v>
      </c>
      <c r="AZ9" s="251" t="s">
        <v>117</v>
      </c>
      <c r="BA9" s="137" t="str">
        <f>IF(LEN(C11)=0,"",C11)</f>
        <v>6..Хоффенхайм - Вольфсбург - 2.03. 18:30</v>
      </c>
      <c r="BB9" s="256" t="s">
        <v>111</v>
      </c>
      <c r="BC9" s="272" t="s">
        <v>117</v>
      </c>
      <c r="BD9" s="233" t="s">
        <v>116</v>
      </c>
    </row>
    <row r="10" spans="2:53" ht="13.5" customHeight="1" thickTop="1">
      <c r="B10" s="3" t="str">
        <f>IF(L10=0,IF(X10=0,CONCATENATE(C10," - матч перенесен"),CONCATENATE(C10," - ",I10,":",J10)),C10)</f>
        <v>5.Сошо - Бордо - 1.03. 23:00</v>
      </c>
      <c r="C10" s="108" t="s">
        <v>32</v>
      </c>
      <c r="D10" s="109"/>
      <c r="E10" s="109"/>
      <c r="F10" s="109"/>
      <c r="G10" s="110"/>
      <c r="H10" s="50"/>
      <c r="I10" s="21"/>
      <c r="J10" s="24"/>
      <c r="K10" s="47"/>
      <c r="L10" s="5">
        <f>IF(OR(LEN(I10)=0,LEN(J10)=0),1,0)</f>
        <v>1</v>
      </c>
      <c r="M10" s="161"/>
      <c r="N10" s="7">
        <v>2</v>
      </c>
      <c r="O10" s="7">
        <v>3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6</v>
      </c>
      <c r="W10" s="8">
        <v>1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23"/>
      <c r="AA10" s="124"/>
      <c r="AC10" s="99" t="str">
        <f>N12</f>
        <v>da_basta</v>
      </c>
      <c r="AD10" s="96">
        <f>AA16</f>
        <v>0</v>
      </c>
      <c r="AE10" s="119"/>
      <c r="AF10" s="102" t="str">
        <f>U12</f>
        <v>Roma</v>
      </c>
      <c r="AG10" s="96">
        <f>Z16</f>
        <v>0</v>
      </c>
      <c r="BA10" s="140"/>
    </row>
    <row r="11" spans="2:53" ht="13.5" customHeight="1" thickBot="1">
      <c r="B11" s="3" t="str">
        <f>IF(L11=0,IF(X11=0,CONCATENATE(C11," - матч перенесен"),CONCATENATE(C11," - ",I11,":",J11)),C11)</f>
        <v>6..Хоффенхайм - Вольфсбург - 2.03. 18:30</v>
      </c>
      <c r="C11" s="114" t="s">
        <v>33</v>
      </c>
      <c r="D11" s="115"/>
      <c r="E11" s="115"/>
      <c r="F11" s="115"/>
      <c r="G11" s="116"/>
      <c r="H11" s="50"/>
      <c r="I11" s="22"/>
      <c r="J11" s="23"/>
      <c r="K11" s="46"/>
      <c r="L11" s="17">
        <f>IF(OR(LEN(I11)=0,LEN(J11)=0),1,0)</f>
        <v>1</v>
      </c>
      <c r="M11" s="161"/>
      <c r="N11" s="7">
        <v>1</v>
      </c>
      <c r="O11" s="7">
        <v>4</v>
      </c>
      <c r="P11" s="8">
        <v>7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5</v>
      </c>
      <c r="V11" s="7">
        <v>2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1"/>
      <c r="AA11" s="42"/>
      <c r="AC11" s="99" t="str">
        <f>N12</f>
        <v>da_basta</v>
      </c>
      <c r="AD11" s="96">
        <f>COUNTIF(Q14:Q20,9)</f>
        <v>0</v>
      </c>
      <c r="AE11" s="119"/>
      <c r="AF11" s="101" t="str">
        <f>U12</f>
        <v>Roma</v>
      </c>
      <c r="AG11" s="96">
        <f>COUNTIF(T14:T20,9)</f>
        <v>0</v>
      </c>
      <c r="BA11" s="140"/>
    </row>
    <row r="12" spans="2:33" ht="13.5" customHeight="1" thickBot="1">
      <c r="B12" s="103" t="str">
        <f>CONCATENATE(CHAR(10),"[b]Линия 1. [color=#FF0000][u]",Z3," ",CHAR(150)," ",AA3,"[/u] - ",Z5,":",AA5," [/color] (разница ",Z7,":",AA7,") (",Z9,"-",AA9,")[/b]")</f>
        <v>
[b]Линия 1. [color=#FF0000][u]raptoroff – Berserk[/u] - 0:0 [/color] (разница 0:0) (0-0)[/b]</v>
      </c>
      <c r="C12" s="143" t="str">
        <f>IF(LEN(N2)=0," ",N2)</f>
        <v>КСП Торпедо</v>
      </c>
      <c r="D12" s="144"/>
      <c r="E12" s="144"/>
      <c r="F12" s="144"/>
      <c r="G12" s="75" t="str">
        <f>IF(LEN(U2)=0," ",U2)</f>
        <v>ЛФЛА</v>
      </c>
      <c r="H12" s="59"/>
      <c r="I12" s="36"/>
      <c r="J12" s="36"/>
      <c r="K12" s="36"/>
      <c r="L12" s="60"/>
      <c r="M12" s="161"/>
      <c r="N12" s="153" t="s">
        <v>58</v>
      </c>
      <c r="O12" s="154"/>
      <c r="P12" s="155"/>
      <c r="Q12" s="32"/>
      <c r="R12" s="32"/>
      <c r="S12" s="32"/>
      <c r="T12" s="32"/>
      <c r="U12" s="153" t="s">
        <v>65</v>
      </c>
      <c r="V12" s="154"/>
      <c r="W12" s="155"/>
      <c r="X12" s="56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6"/>
      <c r="Z12" s="125" t="str">
        <f>IF(LEN(N12)=0," ",N12)</f>
        <v>da_basta</v>
      </c>
      <c r="AA12" s="126" t="str">
        <f>IF(LEN(U12)=0," ",U12)</f>
        <v>Roma</v>
      </c>
      <c r="AC12" s="99" t="str">
        <f>N21</f>
        <v>VadimCz</v>
      </c>
      <c r="AD12" s="96">
        <v>1</v>
      </c>
      <c r="AE12" s="119"/>
      <c r="AF12" s="121" t="str">
        <f>U21</f>
        <v>Ripley</v>
      </c>
      <c r="AG12" s="96">
        <v>1</v>
      </c>
    </row>
    <row r="13" spans="2:33" ht="13.5" customHeight="1" thickBot="1">
      <c r="B13" s="103" t="str">
        <f>CONCATENATE("[b]Прогнозы: ",CHAR(10),"1 тайм:[/b]",CHAR(10),"1. ",N5,"-",O5,"-",P5," || ",U5,"-",V5,"-",W5)</f>
        <v>[b]Прогнозы: 
1 тайм:[/b]
1. 2-7-9 || 3-5-1</v>
      </c>
      <c r="C13" s="180" t="s">
        <v>2</v>
      </c>
      <c r="D13" s="181"/>
      <c r="E13" s="181"/>
      <c r="F13" s="181"/>
      <c r="G13" s="182"/>
      <c r="H13" s="62"/>
      <c r="I13" s="51"/>
      <c r="J13" s="51"/>
      <c r="K13" s="51"/>
      <c r="L13" s="45"/>
      <c r="M13" s="161"/>
      <c r="N13" s="166" t="s">
        <v>0</v>
      </c>
      <c r="O13" s="166"/>
      <c r="P13" s="167"/>
      <c r="Q13" s="92" t="s">
        <v>13</v>
      </c>
      <c r="R13" s="172" t="s">
        <v>9</v>
      </c>
      <c r="S13" s="173"/>
      <c r="T13" s="92" t="s">
        <v>13</v>
      </c>
      <c r="U13" s="168" t="s">
        <v>0</v>
      </c>
      <c r="V13" s="166"/>
      <c r="W13" s="167"/>
      <c r="X13" s="57"/>
      <c r="Y13" s="51"/>
      <c r="Z13" s="156" t="s">
        <v>3</v>
      </c>
      <c r="AA13" s="157"/>
      <c r="AC13" s="99" t="str">
        <f>N21</f>
        <v>VadimCz</v>
      </c>
      <c r="AD13" s="96">
        <f>Z27</f>
        <v>0</v>
      </c>
      <c r="AE13" s="119"/>
      <c r="AF13" s="101" t="str">
        <f>U21</f>
        <v>Ripley</v>
      </c>
      <c r="AG13" s="96">
        <f>AA27</f>
        <v>0</v>
      </c>
    </row>
    <row r="14" spans="2:33" ht="13.5" customHeight="1" thickBot="1">
      <c r="B14" s="103" t="str">
        <f>CONCATENATE("2. ",N6,"-",O6,"-",P6," || ",U6,"-",V6,"-",W6,CHAR(10),"3. ",N7,"-",O7,"-",P7," || ",U7,"-",V7,"-",W7)</f>
        <v>2. 8-4-1 || 8-7-4
3. 6-3-5 || 9-6-2</v>
      </c>
      <c r="C14" s="145">
        <f>SUM(Z7,Z16,Z25,Z34)</f>
        <v>0</v>
      </c>
      <c r="D14" s="146"/>
      <c r="E14" s="146"/>
      <c r="F14" s="146"/>
      <c r="G14" s="75">
        <f>SUM(AA7,AA16,AA25,AA34)</f>
        <v>0</v>
      </c>
      <c r="H14" s="62"/>
      <c r="I14" s="51"/>
      <c r="J14" s="51"/>
      <c r="K14" s="51"/>
      <c r="L14" s="45"/>
      <c r="M14" s="161"/>
      <c r="N14" s="7">
        <v>1</v>
      </c>
      <c r="O14" s="7">
        <v>7</v>
      </c>
      <c r="P14" s="8">
        <v>8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3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27">
        <f>SUM(R14:R16,R18:R20)</f>
        <v>0</v>
      </c>
      <c r="AA14" s="128">
        <f>SUM(S14:S16,S18:S20)</f>
        <v>0</v>
      </c>
      <c r="AC14" s="99" t="str">
        <f>N21</f>
        <v>VadimCz</v>
      </c>
      <c r="AD14" s="96">
        <f>Z25</f>
        <v>0</v>
      </c>
      <c r="AE14" s="119"/>
      <c r="AF14" s="101" t="str">
        <f>U21</f>
        <v>Ripley</v>
      </c>
      <c r="AG14" s="96">
        <f>AA25</f>
        <v>0</v>
      </c>
    </row>
    <row r="15" spans="2:33" ht="13.5" customHeight="1">
      <c r="B15" s="103" t="str">
        <f>CONCATENATE("[b]2 тайм:[/b]",CHAR(10),"4. ",N9,"-",O9,"-",P9," || ",U9,"-",V9,"-",W9,CHAR(10),"5. ",N10,"-",O10,"-",P10," || ",U10,"-",V10,"-",W10)</f>
        <v>[b]2 тайм:[/b]
4. 5-9-6 || 8-7-4
5. 2-3-8 || 3-6-1</v>
      </c>
      <c r="C15" s="180" t="s">
        <v>14</v>
      </c>
      <c r="D15" s="181"/>
      <c r="E15" s="181"/>
      <c r="F15" s="181"/>
      <c r="G15" s="182"/>
      <c r="H15" s="63"/>
      <c r="I15" s="61"/>
      <c r="J15" s="61"/>
      <c r="K15" s="61"/>
      <c r="L15" s="64"/>
      <c r="M15" s="161"/>
      <c r="N15" s="7">
        <v>4</v>
      </c>
      <c r="O15" s="7">
        <v>6</v>
      </c>
      <c r="P15" s="8">
        <v>5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4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6" t="s">
        <v>4</v>
      </c>
      <c r="AA15" s="157"/>
      <c r="AC15" s="99" t="str">
        <f>N21</f>
        <v>VadimCz</v>
      </c>
      <c r="AD15" s="96">
        <f>AA25</f>
        <v>0</v>
      </c>
      <c r="AE15" s="119"/>
      <c r="AF15" s="102" t="str">
        <f>U21</f>
        <v>Ripley</v>
      </c>
      <c r="AG15" s="96">
        <f>Z25</f>
        <v>0</v>
      </c>
    </row>
    <row r="16" spans="1:33" ht="13.5" customHeight="1" thickBot="1">
      <c r="A16" s="13"/>
      <c r="B16" s="103" t="str">
        <f>CONCATENATE("6. ",N11,"-",O11,"-",P11," || ",U11,"-",V11,"-",W11)</f>
        <v>6. 1-4-7 || 5-2-9</v>
      </c>
      <c r="C16" s="145">
        <f>SUM(Z9,Z18,Z27,Z36)</f>
        <v>0</v>
      </c>
      <c r="D16" s="146"/>
      <c r="E16" s="146"/>
      <c r="F16" s="146"/>
      <c r="G16" s="75">
        <f>SUM(AA9,AA18,AA27,AA36)</f>
        <v>0</v>
      </c>
      <c r="H16" s="66"/>
      <c r="I16" s="65"/>
      <c r="J16" s="65"/>
      <c r="K16" s="65"/>
      <c r="L16" s="65"/>
      <c r="M16" s="161"/>
      <c r="N16" s="7">
        <v>9</v>
      </c>
      <c r="O16" s="7">
        <v>2</v>
      </c>
      <c r="P16" s="8">
        <v>3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6</v>
      </c>
      <c r="W16" s="8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27">
        <f>IF(Z14-AA14&gt;0,Z14-AA14,0)</f>
        <v>0</v>
      </c>
      <c r="AA16" s="128">
        <f>IF(Z14-AA14&lt;0,AA14-Z14,0)</f>
        <v>0</v>
      </c>
      <c r="AC16" s="99" t="str">
        <f>N21</f>
        <v>VadimCz</v>
      </c>
      <c r="AD16" s="96">
        <f>COUNTIF(Q23:Q29,9)</f>
        <v>0</v>
      </c>
      <c r="AE16" s="119"/>
      <c r="AF16" s="101" t="str">
        <f>U21</f>
        <v>Ripley</v>
      </c>
      <c r="AG16" s="96">
        <f>COUNTIF(T23:T29,9)</f>
        <v>0</v>
      </c>
    </row>
    <row r="17" spans="1:33" ht="13.5" customHeight="1" thickBot="1">
      <c r="A17" s="13"/>
      <c r="B17" s="103" t="str">
        <f>CONCATENATE(CHAR(10),"[b]Линия 2. [color=#FF0000][u]",Z12," ",CHAR(150)," ",AA12,"[/u] - ",Z14,":",AA14," [/color] (разница ",Z16,":",AA16,") (",Z18,"-",AA18,")[/b]")</f>
        <v>
[b]Линия 2. [color=#FF0000][u]da_basta – Roma[/u] - 0:0 [/color] (разница 0:0) (0-0)[/b]</v>
      </c>
      <c r="C17" s="65" t="s">
        <v>7</v>
      </c>
      <c r="D17" s="65"/>
      <c r="E17" s="65"/>
      <c r="F17" s="65"/>
      <c r="G17" s="65"/>
      <c r="H17" s="66"/>
      <c r="I17" s="65"/>
      <c r="J17" s="65"/>
      <c r="K17" s="65"/>
      <c r="L17" s="65"/>
      <c r="M17" s="161"/>
      <c r="N17" s="170" t="s">
        <v>1</v>
      </c>
      <c r="O17" s="170"/>
      <c r="P17" s="171"/>
      <c r="Q17" s="19"/>
      <c r="R17" s="91"/>
      <c r="S17" s="85"/>
      <c r="T17" s="19"/>
      <c r="U17" s="169" t="s">
        <v>1</v>
      </c>
      <c r="V17" s="170"/>
      <c r="W17" s="171"/>
      <c r="X17" s="27"/>
      <c r="Y17" s="15"/>
      <c r="Z17" s="151" t="s">
        <v>14</v>
      </c>
      <c r="AA17" s="152"/>
      <c r="AC17" s="99" t="str">
        <f>N30</f>
        <v>ЯД</v>
      </c>
      <c r="AD17" s="96">
        <v>1</v>
      </c>
      <c r="AE17" s="119"/>
      <c r="AF17" s="121" t="str">
        <f>U30</f>
        <v>Артем</v>
      </c>
      <c r="AG17" s="96">
        <v>1</v>
      </c>
    </row>
    <row r="18" spans="1:33" ht="13.5" customHeight="1">
      <c r="A18" s="13"/>
      <c r="B18" s="103" t="str">
        <f>CONCATENATE("[b]Прогнозы: ",CHAR(10),"1 тайм:[/b]",CHAR(10),"1. ",N14,"-",O14,"-",P14," || ",U14,"-",V14,"-",W14)</f>
        <v>[b]Прогнозы: 
1 тайм:[/b]
1. 1-7-8 || 2-3-9</v>
      </c>
      <c r="C18" s="51" t="s">
        <v>7</v>
      </c>
      <c r="D18" s="51"/>
      <c r="E18" s="51"/>
      <c r="F18" s="51"/>
      <c r="G18" s="51"/>
      <c r="H18" s="51"/>
      <c r="I18" s="51"/>
      <c r="J18" s="51"/>
      <c r="K18" s="51"/>
      <c r="L18" s="51"/>
      <c r="M18" s="161"/>
      <c r="N18" s="7">
        <v>7</v>
      </c>
      <c r="O18" s="7">
        <v>6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6</v>
      </c>
      <c r="W18" s="8">
        <v>3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27">
        <f>SUM(Q14:Q16,Q18:Q20)</f>
        <v>0</v>
      </c>
      <c r="AA18" s="128">
        <f>SUM(T14:T16,T18:T20)</f>
        <v>0</v>
      </c>
      <c r="AC18" s="99" t="str">
        <f>N30</f>
        <v>ЯД</v>
      </c>
      <c r="AD18" s="96">
        <f>Z36</f>
        <v>0</v>
      </c>
      <c r="AE18" s="119"/>
      <c r="AF18" s="101" t="str">
        <f>U30</f>
        <v>Артем</v>
      </c>
      <c r="AG18" s="96">
        <f>AA36</f>
        <v>0</v>
      </c>
    </row>
    <row r="19" spans="1:33" ht="13.5" customHeight="1">
      <c r="A19" s="13"/>
      <c r="B19" s="103" t="str">
        <f>CONCATENATE("2. ",N15,"-",O15,"-",P15," || ",U15,"-",V15,"-",W15,CHAR(10),"3. ",N16,"-",O16,"-",P16," || ",U16,"-",V16,"-",W16)</f>
        <v>2. 4-6-5 || 8-5-4
3. 9-2-3 || 7-6-1</v>
      </c>
      <c r="C19" s="51" t="s">
        <v>7</v>
      </c>
      <c r="D19" s="51"/>
      <c r="E19" s="51"/>
      <c r="F19" s="51"/>
      <c r="G19" s="51"/>
      <c r="H19" s="51"/>
      <c r="I19" s="51"/>
      <c r="J19" s="51"/>
      <c r="K19" s="51"/>
      <c r="L19" s="51"/>
      <c r="M19" s="161"/>
      <c r="N19" s="7">
        <v>2</v>
      </c>
      <c r="O19" s="7">
        <v>3</v>
      </c>
      <c r="P19" s="8">
        <v>9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1</v>
      </c>
      <c r="W19" s="8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1"/>
      <c r="AA19" s="52"/>
      <c r="AC19" s="99" t="str">
        <f>N30</f>
        <v>ЯД</v>
      </c>
      <c r="AD19" s="96">
        <f>Z34</f>
        <v>0</v>
      </c>
      <c r="AE19" s="119"/>
      <c r="AF19" s="101" t="str">
        <f>U30</f>
        <v>Артем</v>
      </c>
      <c r="AG19" s="96">
        <f>AA34</f>
        <v>0</v>
      </c>
    </row>
    <row r="20" spans="1:33" ht="13.5" customHeight="1" thickBot="1">
      <c r="A20" s="13"/>
      <c r="B20" s="103" t="str">
        <f>CONCATENATE("[b]2 тайм:[/b]",CHAR(10),"4. ",N18,"-",O18,"-",P18," || ",U18,"-",V18,"-",W18,CHAR(10),"5. ",N19,"-",O19,"-",P19," || ",U19,"-",V19,"-",W19)</f>
        <v>[b]2 тайм:[/b]
4. 7-6-1 || 8-6-3
5. 2-3-9 || 2-1-9</v>
      </c>
      <c r="C20" s="51" t="s">
        <v>7</v>
      </c>
      <c r="D20" s="51"/>
      <c r="E20" s="51"/>
      <c r="F20" s="51"/>
      <c r="G20" s="51"/>
      <c r="H20" s="51"/>
      <c r="I20" s="51"/>
      <c r="J20" s="51"/>
      <c r="K20" s="51"/>
      <c r="L20" s="51"/>
      <c r="M20" s="161"/>
      <c r="N20" s="142">
        <v>4</v>
      </c>
      <c r="O20" s="7">
        <v>8</v>
      </c>
      <c r="P20" s="8">
        <v>5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4</v>
      </c>
      <c r="V20" s="7">
        <v>5</v>
      </c>
      <c r="W20" s="8">
        <v>7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53"/>
      <c r="AA20" s="54"/>
      <c r="AC20" s="99" t="str">
        <f>N30</f>
        <v>ЯД</v>
      </c>
      <c r="AD20" s="96">
        <f>AA34</f>
        <v>0</v>
      </c>
      <c r="AE20" s="119"/>
      <c r="AF20" s="102" t="str">
        <f>U30</f>
        <v>Артем</v>
      </c>
      <c r="AG20" s="96">
        <f>Z34</f>
        <v>0</v>
      </c>
    </row>
    <row r="21" spans="1:33" ht="13.5" customHeight="1" thickBot="1">
      <c r="A21" s="13"/>
      <c r="B21" s="103" t="str">
        <f>CONCATENATE("6. ",N20,"-",O20,"-",P20," || ",U20,"-",V20,"-",W20)</f>
        <v>6. 4-8-5 || 4-5-7</v>
      </c>
      <c r="C21" s="51" t="s">
        <v>7</v>
      </c>
      <c r="D21" s="51"/>
      <c r="E21" s="51"/>
      <c r="F21" s="51"/>
      <c r="G21" s="51"/>
      <c r="H21" s="51"/>
      <c r="I21" s="51"/>
      <c r="J21" s="51"/>
      <c r="K21" s="51"/>
      <c r="L21" s="51"/>
      <c r="M21" s="161"/>
      <c r="N21" s="153" t="s">
        <v>59</v>
      </c>
      <c r="O21" s="154"/>
      <c r="P21" s="155"/>
      <c r="Q21" s="32"/>
      <c r="R21" s="32"/>
      <c r="S21" s="32"/>
      <c r="T21" s="32"/>
      <c r="U21" s="153" t="s">
        <v>66</v>
      </c>
      <c r="V21" s="154"/>
      <c r="W21" s="155"/>
      <c r="X21" s="51"/>
      <c r="Y21" s="51"/>
      <c r="Z21" s="125" t="str">
        <f>IF(LEN(N21)=0," ",N21)</f>
        <v>VadimCz</v>
      </c>
      <c r="AA21" s="126" t="str">
        <f>IF(LEN(U21)=0," ",U21)</f>
        <v>Ripley</v>
      </c>
      <c r="AC21" s="99" t="str">
        <f>N30</f>
        <v>ЯД</v>
      </c>
      <c r="AD21" s="96">
        <f>COUNTIF(Q32:Q38,9)</f>
        <v>0</v>
      </c>
      <c r="AE21" s="119"/>
      <c r="AF21" s="101" t="str">
        <f>U30</f>
        <v>Артем</v>
      </c>
      <c r="AG21" s="96">
        <f>COUNTIF(T32:T38,9)</f>
        <v>0</v>
      </c>
    </row>
    <row r="22" spans="1:33" ht="13.5" customHeight="1" thickBot="1">
      <c r="A22" s="13"/>
      <c r="B22" s="103" t="str">
        <f>CONCATENATE(CHAR(10),"[b]Линия 3. [color=#FF0000][u]",Z21," ",CHAR(150)," ",AA21,"[/u] - ",Z23,":",AA23," [/color] (разница ",Z25,":",AA25,") (",Z27,"-",AA27,")[/b]")</f>
        <v>
[b]Линия 3. [color=#FF0000][u]VadimCz – Ripley[/u] - 0:0 [/color] (разница 0:0) (0-0)[/b]</v>
      </c>
      <c r="C22" s="51" t="s">
        <v>7</v>
      </c>
      <c r="D22" s="51"/>
      <c r="E22" s="51"/>
      <c r="F22" s="51"/>
      <c r="G22" s="51"/>
      <c r="H22" s="51"/>
      <c r="I22" s="51"/>
      <c r="J22" s="51"/>
      <c r="K22" s="51"/>
      <c r="L22" s="51"/>
      <c r="M22" s="161"/>
      <c r="N22" s="166" t="s">
        <v>0</v>
      </c>
      <c r="O22" s="166"/>
      <c r="P22" s="167"/>
      <c r="Q22" s="92" t="s">
        <v>13</v>
      </c>
      <c r="R22" s="172" t="s">
        <v>9</v>
      </c>
      <c r="S22" s="173"/>
      <c r="T22" s="92" t="s">
        <v>13</v>
      </c>
      <c r="U22" s="168" t="s">
        <v>0</v>
      </c>
      <c r="V22" s="166"/>
      <c r="W22" s="167"/>
      <c r="X22" s="51"/>
      <c r="Y22" s="51"/>
      <c r="Z22" s="156" t="s">
        <v>3</v>
      </c>
      <c r="AA22" s="157"/>
      <c r="AC22" s="99" t="str">
        <f>N39</f>
        <v>Fatalist</v>
      </c>
      <c r="AD22" s="96">
        <v>0</v>
      </c>
      <c r="AE22" s="119"/>
      <c r="AF22" s="121" t="str">
        <f>U39</f>
        <v>Тимур</v>
      </c>
      <c r="AG22" s="96">
        <v>0</v>
      </c>
    </row>
    <row r="23" spans="1:33" ht="13.5" customHeight="1">
      <c r="A23" s="13"/>
      <c r="B23" s="103" t="str">
        <f>CONCATENATE("[b]Прогнозы: ",CHAR(10),"1 тайм:[/b]",CHAR(10),"1. ",N23,"-",O23,"-",P23," || ",U23,"-",V23,"-",W23)</f>
        <v>[b]Прогнозы: 
1 тайм:[/b]
1. 2-5-8 || 3-6-8</v>
      </c>
      <c r="C23" s="51" t="s">
        <v>7</v>
      </c>
      <c r="D23" s="51"/>
      <c r="E23" s="51"/>
      <c r="F23" s="51"/>
      <c r="G23" s="51"/>
      <c r="H23" s="51"/>
      <c r="I23" s="51"/>
      <c r="J23" s="51"/>
      <c r="K23" s="51"/>
      <c r="L23" s="51"/>
      <c r="M23" s="161"/>
      <c r="N23" s="7">
        <v>2</v>
      </c>
      <c r="O23" s="7">
        <v>5</v>
      </c>
      <c r="P23" s="8">
        <v>8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6</v>
      </c>
      <c r="W23" s="8">
        <v>8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27">
        <f>SUM(R23:R25,R27:R29)</f>
        <v>0</v>
      </c>
      <c r="AA23" s="128">
        <f>SUM(S23:S25,S27:S29)</f>
        <v>0</v>
      </c>
      <c r="AC23" s="99" t="str">
        <f>N39</f>
        <v>Fatalist</v>
      </c>
      <c r="AD23" s="96">
        <f>Z41</f>
        <v>0</v>
      </c>
      <c r="AE23" s="119"/>
      <c r="AF23" s="101" t="str">
        <f>U39</f>
        <v>Тимур</v>
      </c>
      <c r="AG23" s="96">
        <f>AA41</f>
        <v>0</v>
      </c>
    </row>
    <row r="24" spans="1:33" ht="13.5" customHeight="1">
      <c r="A24" s="13"/>
      <c r="B24" s="103" t="str">
        <f>CONCATENATE("2. ",N24,"-",O24,"-",P24," || ",U24,"-",V24,"-",W24,CHAR(10),"3. ",N25,"-",O25,"-",P25," || ",U25,"-",V25,"-",W25)</f>
        <v>2. 3-7-4 || 5-7-4
3. 9-6-1 || 9-1-2</v>
      </c>
      <c r="C24" s="51" t="s">
        <v>7</v>
      </c>
      <c r="D24" s="51"/>
      <c r="E24" s="51"/>
      <c r="F24" s="51"/>
      <c r="G24" s="51"/>
      <c r="H24" s="51"/>
      <c r="I24" s="51"/>
      <c r="J24" s="51"/>
      <c r="K24" s="51"/>
      <c r="L24" s="51"/>
      <c r="M24" s="161"/>
      <c r="N24" s="7">
        <v>3</v>
      </c>
      <c r="O24" s="7">
        <v>7</v>
      </c>
      <c r="P24" s="8">
        <v>4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5</v>
      </c>
      <c r="V24" s="7">
        <v>7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6" t="s">
        <v>4</v>
      </c>
      <c r="AA24" s="157"/>
      <c r="AC24" s="99" t="str">
        <f>N39</f>
        <v>Fatalist</v>
      </c>
      <c r="AD24" s="96">
        <v>0</v>
      </c>
      <c r="AE24" s="119"/>
      <c r="AF24" s="101" t="str">
        <f>U39</f>
        <v>Тимур</v>
      </c>
      <c r="AG24" s="96">
        <v>0</v>
      </c>
    </row>
    <row r="25" spans="1:33" ht="13.5" customHeight="1" thickBot="1">
      <c r="A25" s="13"/>
      <c r="B25" s="103" t="str">
        <f>CONCATENATE("[b]2 тайм:[/b]",CHAR(10),"4. ",N27,"-",O27,"-",P27," || ",U27,"-",V27,"-",W27,CHAR(10),"5. ",N28,"-",O28,"-",P28," || ",U28,"-",V28,"-",W28)</f>
        <v>[b]2 тайм:[/b]
4. 9-4-1 || 8-7-3
5. 2-6-8 || 2-1-9</v>
      </c>
      <c r="C25" s="51" t="s">
        <v>7</v>
      </c>
      <c r="D25" s="51"/>
      <c r="E25" s="51"/>
      <c r="F25" s="51"/>
      <c r="G25" s="51"/>
      <c r="H25" s="51"/>
      <c r="I25" s="51"/>
      <c r="J25" s="51"/>
      <c r="K25" s="51"/>
      <c r="L25" s="51"/>
      <c r="M25" s="161"/>
      <c r="N25" s="7">
        <v>9</v>
      </c>
      <c r="O25" s="7">
        <v>6</v>
      </c>
      <c r="P25" s="8">
        <v>1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1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27">
        <f>IF(Z23-AA23&gt;0,Z23-AA23,0)</f>
        <v>0</v>
      </c>
      <c r="AA25" s="128">
        <f>IF(Z23-AA23&lt;0,AA23-Z23,0)</f>
        <v>0</v>
      </c>
      <c r="AC25" s="99" t="str">
        <f>N39</f>
        <v>Fatalist</v>
      </c>
      <c r="AD25" s="96">
        <v>0</v>
      </c>
      <c r="AE25" s="119"/>
      <c r="AF25" s="102" t="str">
        <f>U39</f>
        <v>Тимур</v>
      </c>
      <c r="AG25" s="96">
        <v>0</v>
      </c>
    </row>
    <row r="26" spans="1:33" ht="13.5" customHeight="1" thickBot="1">
      <c r="A26" s="13"/>
      <c r="B26" s="103" t="str">
        <f>CONCATENATE("6. ",N29,"-",O29,"-",P29," || ",U29,"-",V29,"-",W29)</f>
        <v>6. 5-3-7 || 4-6-5</v>
      </c>
      <c r="C26" s="51" t="s">
        <v>7</v>
      </c>
      <c r="D26" s="51"/>
      <c r="E26" s="51"/>
      <c r="F26" s="51"/>
      <c r="G26" s="51"/>
      <c r="H26" s="51"/>
      <c r="I26" s="51"/>
      <c r="J26" s="51"/>
      <c r="K26" s="51"/>
      <c r="L26" s="51"/>
      <c r="M26" s="161"/>
      <c r="N26" s="170" t="s">
        <v>1</v>
      </c>
      <c r="O26" s="170"/>
      <c r="P26" s="171"/>
      <c r="Q26" s="19"/>
      <c r="R26" s="91"/>
      <c r="S26" s="85"/>
      <c r="T26" s="19"/>
      <c r="U26" s="169" t="s">
        <v>1</v>
      </c>
      <c r="V26" s="170"/>
      <c r="W26" s="171"/>
      <c r="X26" s="37"/>
      <c r="Y26" s="38"/>
      <c r="Z26" s="151" t="s">
        <v>14</v>
      </c>
      <c r="AA26" s="152"/>
      <c r="AC26" s="99" t="str">
        <f>N39</f>
        <v>Fatalist</v>
      </c>
      <c r="AD26" s="96">
        <f>COUNTIF(Q41:Q47,9)</f>
        <v>0</v>
      </c>
      <c r="AE26" s="119"/>
      <c r="AF26" s="101" t="str">
        <f>U39</f>
        <v>Тимур</v>
      </c>
      <c r="AG26" s="96">
        <f>COUNTIF(T41:T47,9)</f>
        <v>0</v>
      </c>
    </row>
    <row r="27" spans="1:33" ht="13.5" customHeight="1">
      <c r="A27" s="13"/>
      <c r="B27" s="103" t="str">
        <f>CONCATENATE(CHAR(10),"[b]Линия 4. [color=#FF0000][u]",Z30," ",CHAR(150)," ",AA30,"[/u] - ",Z32,":",AA32," [/color] (разница ",Z34,":",AA34,") (",Z36,"-",AA36,")[/b]")</f>
        <v>
[b]Линия 4. [color=#FF0000][u]ЯД – Артем[/u] - 0:0 [/color] (разница 0:0) (0-0)[/b]</v>
      </c>
      <c r="C27" s="51" t="s">
        <v>7</v>
      </c>
      <c r="D27" s="51"/>
      <c r="E27" s="51"/>
      <c r="F27" s="51"/>
      <c r="G27" s="51"/>
      <c r="H27" s="51"/>
      <c r="I27" s="51"/>
      <c r="J27" s="51"/>
      <c r="K27" s="51"/>
      <c r="L27" s="51"/>
      <c r="M27" s="161"/>
      <c r="N27" s="7">
        <v>9</v>
      </c>
      <c r="O27" s="7">
        <v>4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7</v>
      </c>
      <c r="W27" s="8">
        <v>3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27">
        <f>SUM(Q23:Q25,Q27:Q29)</f>
        <v>0</v>
      </c>
      <c r="AA27" s="128">
        <f>SUM(T23:T25,T27:T29)</f>
        <v>0</v>
      </c>
      <c r="AC27" s="99" t="str">
        <f>N48</f>
        <v>ESI2607</v>
      </c>
      <c r="AD27" s="96">
        <v>0</v>
      </c>
      <c r="AE27" s="119"/>
      <c r="AF27" s="121">
        <f>U48</f>
        <v>0</v>
      </c>
      <c r="AG27" s="96">
        <v>0</v>
      </c>
    </row>
    <row r="28" spans="1:33" ht="13.5" customHeight="1">
      <c r="A28" s="13"/>
      <c r="B28" s="103" t="str">
        <f>CONCATENATE("[b]Прогнозы: ",CHAR(10),"1 тайм:[/b]",CHAR(10),"1. ",N32,"-",O32,"-",P32," || ",U32,"-",V32,"-",W32)</f>
        <v>[b]Прогнозы: 
1 тайм:[/b]
1. 1-2-9 || 1-2-9</v>
      </c>
      <c r="C28" s="51" t="s">
        <v>7</v>
      </c>
      <c r="D28" s="51"/>
      <c r="E28" s="51"/>
      <c r="F28" s="51"/>
      <c r="G28" s="51"/>
      <c r="H28" s="51"/>
      <c r="I28" s="51"/>
      <c r="J28" s="51"/>
      <c r="K28" s="51"/>
      <c r="L28" s="51"/>
      <c r="M28" s="161"/>
      <c r="N28" s="7">
        <v>2</v>
      </c>
      <c r="O28" s="7">
        <v>6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1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1"/>
      <c r="AA28" s="52"/>
      <c r="AC28" s="99" t="str">
        <f>N48</f>
        <v>ESI2607</v>
      </c>
      <c r="AD28" s="96">
        <f>Z50</f>
        <v>0</v>
      </c>
      <c r="AE28" s="119"/>
      <c r="AF28" s="101">
        <f>U48</f>
        <v>0</v>
      </c>
      <c r="AG28" s="96">
        <f>AA50</f>
        <v>0</v>
      </c>
    </row>
    <row r="29" spans="1:33" ht="13.5" customHeight="1" thickBot="1">
      <c r="A29" s="13"/>
      <c r="B29" s="103" t="str">
        <f>CONCATENATE("2. ",N33,"-",O33,"-",P33," || ",U33,"-",V33,"-",W33,CHAR(10),"3. ",N34,"-",O34,"-",P34," || ",U34,"-",V34,"-",W34)</f>
        <v>2. 4-7-3 || 6-7-3
3. 8-6-5 || 8-5-4</v>
      </c>
      <c r="C29" s="51" t="s">
        <v>7</v>
      </c>
      <c r="D29" s="51"/>
      <c r="E29" s="51"/>
      <c r="F29" s="51"/>
      <c r="G29" s="51"/>
      <c r="H29" s="51"/>
      <c r="I29" s="51"/>
      <c r="J29" s="51"/>
      <c r="K29" s="51"/>
      <c r="L29" s="51"/>
      <c r="M29" s="161"/>
      <c r="N29" s="7">
        <v>5</v>
      </c>
      <c r="O29" s="7">
        <v>3</v>
      </c>
      <c r="P29" s="8">
        <v>7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4</v>
      </c>
      <c r="V29" s="7">
        <v>6</v>
      </c>
      <c r="W29" s="8">
        <v>5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53"/>
      <c r="AA29" s="54"/>
      <c r="AC29" s="99" t="str">
        <f>N48</f>
        <v>ESI2607</v>
      </c>
      <c r="AD29" s="96">
        <v>0</v>
      </c>
      <c r="AE29" s="119"/>
      <c r="AF29" s="101">
        <f>U48</f>
        <v>0</v>
      </c>
      <c r="AG29" s="96">
        <v>0</v>
      </c>
    </row>
    <row r="30" spans="1:33" ht="13.5" customHeight="1" thickBot="1">
      <c r="A30" s="13"/>
      <c r="B30" s="103" t="str">
        <f>CONCATENATE("[b]2 тайм:[/b]",CHAR(10),"4. ",N36,"-",O36,"-",P36," || ",U36,"-",V36,"-",W36,CHAR(10),"5. ",N37,"-",O37,"-",P37," || ",U37,"-",V37,"-",W37)</f>
        <v>[b]2 тайм:[/b]
4. 7-6-5 || 3-4-6
5. 4-8-2 || 7-8-5</v>
      </c>
      <c r="C30" s="51" t="s">
        <v>7</v>
      </c>
      <c r="D30" s="51"/>
      <c r="E30" s="51"/>
      <c r="F30" s="51"/>
      <c r="G30" s="51"/>
      <c r="H30" s="51"/>
      <c r="I30" s="51"/>
      <c r="J30" s="51"/>
      <c r="K30" s="51"/>
      <c r="L30" s="51"/>
      <c r="M30" s="161"/>
      <c r="N30" s="153" t="s">
        <v>60</v>
      </c>
      <c r="O30" s="154"/>
      <c r="P30" s="155"/>
      <c r="Q30" s="32"/>
      <c r="R30" s="32"/>
      <c r="S30" s="32"/>
      <c r="T30" s="32"/>
      <c r="U30" s="153" t="s">
        <v>67</v>
      </c>
      <c r="V30" s="154"/>
      <c r="W30" s="155"/>
      <c r="X30" s="51"/>
      <c r="Y30" s="51"/>
      <c r="Z30" s="125" t="str">
        <f>IF(LEN(N30)=0," ",N30)</f>
        <v>ЯД</v>
      </c>
      <c r="AA30" s="126" t="str">
        <f>IF(LEN(U30)=0," ",U30)</f>
        <v>Артем</v>
      </c>
      <c r="AC30" s="99" t="str">
        <f>N48</f>
        <v>ESI2607</v>
      </c>
      <c r="AD30" s="96">
        <v>0</v>
      </c>
      <c r="AE30" s="119"/>
      <c r="AF30" s="101">
        <f>U48</f>
        <v>0</v>
      </c>
      <c r="AG30" s="96">
        <v>0</v>
      </c>
    </row>
    <row r="31" spans="1:33" ht="13.5" customHeight="1" thickBot="1">
      <c r="A31" s="13"/>
      <c r="B31" s="103" t="str">
        <f>CONCATENATE("6. ",N38,"-",O38,"-",P38," || ",U38,"-",V38,"-",W38)</f>
        <v>6. 9-3-1 || 1-2-9</v>
      </c>
      <c r="C31" s="51" t="s">
        <v>7</v>
      </c>
      <c r="D31" s="51"/>
      <c r="E31" s="51"/>
      <c r="F31" s="51"/>
      <c r="G31" s="51"/>
      <c r="H31" s="51"/>
      <c r="I31" s="51"/>
      <c r="J31" s="51"/>
      <c r="K31" s="51"/>
      <c r="L31" s="51"/>
      <c r="M31" s="161"/>
      <c r="N31" s="166" t="s">
        <v>0</v>
      </c>
      <c r="O31" s="166"/>
      <c r="P31" s="167"/>
      <c r="Q31" s="92" t="s">
        <v>13</v>
      </c>
      <c r="R31" s="172" t="s">
        <v>9</v>
      </c>
      <c r="S31" s="173"/>
      <c r="T31" s="92" t="s">
        <v>13</v>
      </c>
      <c r="U31" s="168" t="s">
        <v>0</v>
      </c>
      <c r="V31" s="166"/>
      <c r="W31" s="167"/>
      <c r="X31" s="51"/>
      <c r="Y31" s="51"/>
      <c r="Z31" s="156" t="s">
        <v>3</v>
      </c>
      <c r="AA31" s="157"/>
      <c r="AC31" s="100" t="str">
        <f>N48</f>
        <v>ESI2607</v>
      </c>
      <c r="AD31" s="97">
        <f>COUNTIF(Q50:Q56,9)</f>
        <v>0</v>
      </c>
      <c r="AE31" s="119"/>
      <c r="AF31" s="122">
        <f>U48</f>
        <v>0</v>
      </c>
      <c r="AG31" s="97">
        <f>COUNTIF(T50:T56,9)</f>
        <v>0</v>
      </c>
    </row>
    <row r="32" spans="1:27" ht="13.5" customHeight="1">
      <c r="A32" s="13"/>
      <c r="B32" s="103" t="str">
        <f>IF(AND(OR(LEN(N39)=0,N39="Игрок 5"),OR(LEN(U39)=0,U39="Игрок 6"))," ",CONCATENATE(CHAR(10),"[u][b]Запасные[/b][/u]"))</f>
        <v>
[u][b]Запасные[/b][/u]</v>
      </c>
      <c r="C32" s="51" t="s">
        <v>7</v>
      </c>
      <c r="D32" s="51"/>
      <c r="E32" s="51"/>
      <c r="F32" s="51"/>
      <c r="G32" s="51"/>
      <c r="H32" s="51"/>
      <c r="I32" s="51"/>
      <c r="J32" s="51"/>
      <c r="K32" s="51"/>
      <c r="L32" s="51"/>
      <c r="M32" s="161"/>
      <c r="N32" s="7">
        <v>1</v>
      </c>
      <c r="O32" s="7">
        <v>2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27">
        <f>SUM(R32:R34,R36:R38)</f>
        <v>0</v>
      </c>
      <c r="AA32" s="128">
        <f>SUM(S32:S34,S36:S38)</f>
        <v>0</v>
      </c>
    </row>
    <row r="33" spans="1:27" ht="13.5" customHeight="1">
      <c r="A33" s="13"/>
      <c r="B33" s="10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Торпедо
Fatalist (0) || ESI2607 (0)
1 тайм:[/b]
1. 3-1-9 || 1-3-8</v>
      </c>
      <c r="C33" s="51" t="s">
        <v>7</v>
      </c>
      <c r="D33" s="51"/>
      <c r="E33" s="51"/>
      <c r="F33" s="51"/>
      <c r="G33" s="51"/>
      <c r="H33" s="51"/>
      <c r="I33" s="51"/>
      <c r="J33" s="51"/>
      <c r="K33" s="51"/>
      <c r="L33" s="51"/>
      <c r="M33" s="161"/>
      <c r="N33" s="7">
        <v>4</v>
      </c>
      <c r="O33" s="7">
        <v>7</v>
      </c>
      <c r="P33" s="8">
        <v>3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6</v>
      </c>
      <c r="V33" s="7">
        <v>7</v>
      </c>
      <c r="W33" s="8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6" t="s">
        <v>4</v>
      </c>
      <c r="AA33" s="157"/>
    </row>
    <row r="34" spans="1:27" ht="13.5" customHeight="1" thickBot="1">
      <c r="A34" s="13"/>
      <c r="B34" s="10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5-6-7 || 6-7-4
3. 4-2-8 || 9-5-2</v>
      </c>
      <c r="C34" s="51" t="s">
        <v>7</v>
      </c>
      <c r="D34" s="51"/>
      <c r="E34" s="51"/>
      <c r="F34" s="51"/>
      <c r="G34" s="51"/>
      <c r="H34" s="51"/>
      <c r="I34" s="51"/>
      <c r="J34" s="51"/>
      <c r="K34" s="51"/>
      <c r="L34" s="51"/>
      <c r="M34" s="161"/>
      <c r="N34" s="7">
        <v>8</v>
      </c>
      <c r="O34" s="7">
        <v>6</v>
      </c>
      <c r="P34" s="8">
        <v>5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5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27">
        <f>IF(Z32-AA32&gt;0,Z32-AA32,0)</f>
        <v>0</v>
      </c>
      <c r="AA34" s="128">
        <f>IF(Z32-AA32&lt;0,AA32-Z32,0)</f>
        <v>0</v>
      </c>
    </row>
    <row r="35" spans="1:27" ht="13.5" customHeight="1" thickBot="1">
      <c r="A35" s="13"/>
      <c r="B35" s="10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7-2-6 || 6-7-5
5. 5-8-3 || 1-2-9</v>
      </c>
      <c r="C35" s="51" t="s">
        <v>7</v>
      </c>
      <c r="D35" s="51"/>
      <c r="E35" s="51"/>
      <c r="F35" s="51"/>
      <c r="G35" s="51"/>
      <c r="H35" s="51"/>
      <c r="I35" s="51"/>
      <c r="J35" s="51"/>
      <c r="K35" s="51"/>
      <c r="L35" s="51"/>
      <c r="M35" s="161"/>
      <c r="N35" s="170" t="s">
        <v>1</v>
      </c>
      <c r="O35" s="170"/>
      <c r="P35" s="171"/>
      <c r="Q35" s="19"/>
      <c r="R35" s="91"/>
      <c r="S35" s="85"/>
      <c r="T35" s="19"/>
      <c r="U35" s="169" t="s">
        <v>1</v>
      </c>
      <c r="V35" s="170"/>
      <c r="W35" s="171"/>
      <c r="X35" s="37"/>
      <c r="Y35" s="38"/>
      <c r="Z35" s="151" t="s">
        <v>14</v>
      </c>
      <c r="AA35" s="152"/>
    </row>
    <row r="36" spans="1:27" ht="13.5" customHeight="1">
      <c r="A36" s="13"/>
      <c r="B36" s="103" t="str">
        <f>IF(OR(LEN(N39)=0,N39="Игрок 5")," ",IF(OR(LEN(N48)=0,N48="Игрок 6"),CONCATENATE("6. ",N47,"-",O47,"-",P47),CONCATENATE("6. ",N47,"-",O47,"-",P47," || ",N56,"-",O56,"-",P56)))</f>
        <v>6. 9-1-4 || 3-8-4</v>
      </c>
      <c r="C36" s="51" t="s">
        <v>7</v>
      </c>
      <c r="D36" s="51"/>
      <c r="E36" s="51"/>
      <c r="F36" s="51"/>
      <c r="G36" s="51"/>
      <c r="H36" s="51"/>
      <c r="I36" s="51"/>
      <c r="J36" s="51"/>
      <c r="K36" s="51"/>
      <c r="L36" s="51"/>
      <c r="M36" s="161"/>
      <c r="N36" s="7">
        <v>7</v>
      </c>
      <c r="O36" s="7">
        <v>6</v>
      </c>
      <c r="P36" s="8">
        <v>5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4</v>
      </c>
      <c r="W36" s="8">
        <v>6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27">
        <f>SUM(Q32:Q34,Q36:Q38)</f>
        <v>0</v>
      </c>
      <c r="AA36" s="128">
        <f>SUM(T32:T34,T36:T38)</f>
        <v>0</v>
      </c>
    </row>
    <row r="37" spans="1:27" ht="13.5" customHeight="1">
      <c r="A37" s="13"/>
      <c r="B37" s="10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[b]ЛФЛА
Тимур (0)
1 тайм:[/b]
1. 2-3-9
</v>
      </c>
      <c r="C37" s="51" t="s">
        <v>7</v>
      </c>
      <c r="D37" s="51"/>
      <c r="E37" s="51"/>
      <c r="F37" s="51"/>
      <c r="G37" s="51"/>
      <c r="H37" s="51"/>
      <c r="I37" s="51"/>
      <c r="J37" s="51"/>
      <c r="K37" s="51"/>
      <c r="L37" s="51"/>
      <c r="M37" s="161"/>
      <c r="N37" s="7">
        <v>4</v>
      </c>
      <c r="O37" s="7">
        <v>8</v>
      </c>
      <c r="P37" s="8">
        <v>2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8</v>
      </c>
      <c r="W37" s="8">
        <v>5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1"/>
      <c r="AA37" s="52"/>
    </row>
    <row r="38" spans="1:27" ht="13.5" customHeight="1" thickBot="1">
      <c r="A38" s="13"/>
      <c r="B38" s="10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7-6-5
3. 8-4-1</v>
      </c>
      <c r="C38" s="53" t="s">
        <v>7</v>
      </c>
      <c r="D38" s="53"/>
      <c r="E38" s="53"/>
      <c r="F38" s="53"/>
      <c r="G38" s="53"/>
      <c r="H38" s="53"/>
      <c r="I38" s="53"/>
      <c r="J38" s="53"/>
      <c r="K38" s="53"/>
      <c r="L38" s="53"/>
      <c r="M38" s="162"/>
      <c r="N38" s="7">
        <v>9</v>
      </c>
      <c r="O38" s="7">
        <v>3</v>
      </c>
      <c r="P38" s="8">
        <v>1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2</v>
      </c>
      <c r="W38" s="8">
        <v>9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53"/>
      <c r="AA38" s="54"/>
    </row>
    <row r="39" spans="1:27" ht="13.5" customHeight="1" thickBot="1">
      <c r="A39" s="13"/>
      <c r="B39" s="10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8-4-3
5. 1-2-9</v>
      </c>
      <c r="C39" s="51" t="s">
        <v>7</v>
      </c>
      <c r="D39" s="51"/>
      <c r="E39" s="51"/>
      <c r="F39" s="51"/>
      <c r="G39" s="51"/>
      <c r="H39" s="51"/>
      <c r="I39" s="51"/>
      <c r="J39" s="51"/>
      <c r="K39" s="51"/>
      <c r="L39" s="51"/>
      <c r="M39" s="163" t="s">
        <v>11</v>
      </c>
      <c r="N39" s="153" t="s">
        <v>61</v>
      </c>
      <c r="O39" s="154"/>
      <c r="P39" s="155"/>
      <c r="Q39" s="32"/>
      <c r="R39" s="32"/>
      <c r="S39" s="32"/>
      <c r="T39" s="32"/>
      <c r="U39" s="153" t="s">
        <v>68</v>
      </c>
      <c r="V39" s="154"/>
      <c r="W39" s="155"/>
      <c r="X39" s="51"/>
      <c r="Y39" s="51"/>
      <c r="Z39" s="125" t="str">
        <f>IF(OR(LEN(N39)=0,N39="Игрок 5")," ",N39)</f>
        <v>Fatalist</v>
      </c>
      <c r="AA39" s="126" t="str">
        <f>IF(OR(LEN(U39)=0,U39="Игрок 5")," ",U39)</f>
        <v>Тимур</v>
      </c>
    </row>
    <row r="40" spans="1:27" ht="13.5" customHeight="1" thickBot="1">
      <c r="A40" s="13"/>
      <c r="B40" s="104" t="str">
        <f>IF(OR(LEN(U39)=0,U39="Игрок 5")," ",IF(OR(LEN(U48)=0,U48="Игрок 6"),CONCATENATE("6. ",U47,"-",V47,"-",W47),CONCATENATE("6. ",U47,"-",V47,"-",W47," || ",U56,"-",V56,"-",W56)))</f>
        <v>6. 5-6-7</v>
      </c>
      <c r="C40" s="51" t="s">
        <v>7</v>
      </c>
      <c r="D40" s="51"/>
      <c r="E40" s="51"/>
      <c r="F40" s="51"/>
      <c r="G40" s="51"/>
      <c r="H40" s="51"/>
      <c r="I40" s="51"/>
      <c r="J40" s="51"/>
      <c r="K40" s="51"/>
      <c r="L40" s="51"/>
      <c r="M40" s="164"/>
      <c r="N40" s="166" t="s">
        <v>0</v>
      </c>
      <c r="O40" s="166"/>
      <c r="P40" s="167"/>
      <c r="Q40" s="92" t="s">
        <v>13</v>
      </c>
      <c r="R40" s="69" t="s">
        <v>7</v>
      </c>
      <c r="S40" s="70"/>
      <c r="T40" s="92" t="s">
        <v>13</v>
      </c>
      <c r="U40" s="168" t="s">
        <v>0</v>
      </c>
      <c r="V40" s="166"/>
      <c r="W40" s="167"/>
      <c r="X40" s="55"/>
      <c r="Y40" s="51"/>
      <c r="Z40" s="151" t="s">
        <v>14</v>
      </c>
      <c r="AA40" s="152"/>
    </row>
    <row r="41" spans="1:27" ht="13.5" customHeight="1">
      <c r="A41" s="13"/>
      <c r="B41" s="9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64"/>
      <c r="N41" s="7">
        <v>3</v>
      </c>
      <c r="O41" s="7">
        <v>1</v>
      </c>
      <c r="P41" s="8">
        <v>9</v>
      </c>
      <c r="Q41" s="9" t="str">
        <f>IF(X41=0,0,IF(X41=1,N41,IF(X41=2,O41,IF(X41=3,P41," "))))</f>
        <v> </v>
      </c>
      <c r="R41" s="71"/>
      <c r="S41" s="72"/>
      <c r="T41" s="9" t="str">
        <f>IF(X41=0,0,IF(X41=1,U41,IF(X41=2,V41,IF(X41=3,W41," "))))</f>
        <v> </v>
      </c>
      <c r="U41" s="7">
        <v>2</v>
      </c>
      <c r="V41" s="7">
        <v>3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127">
        <f>SUM(Q41:Q43,Q45:Q47)</f>
        <v>0</v>
      </c>
      <c r="AA41" s="128">
        <f>SUM(T41:T43,T45:T47)</f>
        <v>0</v>
      </c>
    </row>
    <row r="42" spans="1:27" ht="13.5" customHeight="1">
      <c r="A42" s="2"/>
      <c r="B42" s="9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64"/>
      <c r="N42" s="7">
        <v>5</v>
      </c>
      <c r="O42" s="7">
        <v>6</v>
      </c>
      <c r="P42" s="8">
        <v>7</v>
      </c>
      <c r="Q42" s="9" t="str">
        <f>IF(X42=0,0,IF(X42=1,N42,IF(X42=2,O42,IF(X42=3,P42," "))))</f>
        <v> </v>
      </c>
      <c r="R42" s="71"/>
      <c r="S42" s="72"/>
      <c r="T42" s="9" t="str">
        <f>IF(X42=0,0,IF(X42=1,U42,IF(X42=2,V42,IF(X42=3,W42," "))))</f>
        <v> </v>
      </c>
      <c r="U42" s="7">
        <v>7</v>
      </c>
      <c r="V42" s="7">
        <v>6</v>
      </c>
      <c r="W42" s="8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9"/>
      <c r="AA42" s="150"/>
    </row>
    <row r="43" spans="1:27" ht="13.5" customHeight="1" thickBot="1">
      <c r="A43" s="2"/>
      <c r="B43" s="9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64"/>
      <c r="N43" s="7">
        <v>4</v>
      </c>
      <c r="O43" s="7">
        <v>2</v>
      </c>
      <c r="P43" s="8">
        <v>8</v>
      </c>
      <c r="Q43" s="9" t="str">
        <f>IF(X43=0,0,IF(X43=1,N43,IF(X43=2,O43,IF(X43=3,P43," "))))</f>
        <v> </v>
      </c>
      <c r="R43" s="71"/>
      <c r="S43" s="72"/>
      <c r="T43" s="9" t="str">
        <f>IF(X43=0,0,IF(X43=1,U43,IF(X43=2,V43,IF(X43=3,W43," "))))</f>
        <v> </v>
      </c>
      <c r="U43" s="7">
        <v>8</v>
      </c>
      <c r="V43" s="7">
        <v>4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23"/>
      <c r="AA43" s="124"/>
    </row>
    <row r="44" spans="1:27" ht="13.5" customHeight="1" thickBot="1">
      <c r="A44" s="2"/>
      <c r="B44" s="9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64"/>
      <c r="N44" s="170" t="s">
        <v>1</v>
      </c>
      <c r="O44" s="170"/>
      <c r="P44" s="171"/>
      <c r="Q44" s="19"/>
      <c r="R44" s="91"/>
      <c r="S44" s="85"/>
      <c r="T44" s="19"/>
      <c r="U44" s="169" t="s">
        <v>1</v>
      </c>
      <c r="V44" s="170"/>
      <c r="W44" s="171"/>
      <c r="X44" s="37"/>
      <c r="Y44" s="38"/>
      <c r="Z44" s="158"/>
      <c r="AA44" s="159"/>
    </row>
    <row r="45" spans="1:27" ht="13.5" customHeight="1">
      <c r="A45" s="2"/>
      <c r="B45" s="93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164"/>
      <c r="N45" s="7">
        <v>7</v>
      </c>
      <c r="O45" s="7">
        <v>2</v>
      </c>
      <c r="P45" s="8">
        <v>6</v>
      </c>
      <c r="Q45" s="9" t="str">
        <f>IF(X45=0,0,IF(X45=1,N45,IF(X45=2,O45,IF(X45=3,P45," "))))</f>
        <v> </v>
      </c>
      <c r="R45" s="71"/>
      <c r="S45" s="72"/>
      <c r="T45" s="9" t="str">
        <f>IF(X45=0,0,IF(X45=1,U45,IF(X45=2,V45,IF(X45=3,W45," "))))</f>
        <v> </v>
      </c>
      <c r="U45" s="7">
        <v>8</v>
      </c>
      <c r="V45" s="7">
        <v>4</v>
      </c>
      <c r="W45" s="8">
        <v>3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123"/>
      <c r="AA45" s="124"/>
    </row>
    <row r="46" spans="1:27" ht="13.5" customHeight="1">
      <c r="A46" s="2"/>
      <c r="B46" s="93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64"/>
      <c r="N46" s="7">
        <v>5</v>
      </c>
      <c r="O46" s="7">
        <v>8</v>
      </c>
      <c r="P46" s="8">
        <v>3</v>
      </c>
      <c r="Q46" s="9" t="str">
        <f>IF(X46=0,0,IF(X46=1,N46,IF(X46=2,O46,IF(X46=3,P46," "))))</f>
        <v> </v>
      </c>
      <c r="R46" s="71"/>
      <c r="S46" s="72"/>
      <c r="T46" s="9" t="str">
        <f>IF(X46=0,0,IF(X46=1,U46,IF(X46=2,V46,IF(X46=3,W46," "))))</f>
        <v> </v>
      </c>
      <c r="U46" s="7">
        <v>1</v>
      </c>
      <c r="V46" s="7">
        <v>2</v>
      </c>
      <c r="W46" s="8">
        <v>9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1"/>
      <c r="AA46" s="52"/>
    </row>
    <row r="47" spans="1:27" ht="13.5" customHeight="1" thickBot="1">
      <c r="A47" s="2"/>
      <c r="B47" s="9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64"/>
      <c r="N47" s="14">
        <v>9</v>
      </c>
      <c r="O47" s="11">
        <v>1</v>
      </c>
      <c r="P47" s="12">
        <v>4</v>
      </c>
      <c r="Q47" s="9" t="str">
        <f>IF(X47=0,0,IF(X47=1,N47,IF(X47=2,O47,IF(X47=3,P47," "))))</f>
        <v> </v>
      </c>
      <c r="R47" s="71"/>
      <c r="S47" s="72"/>
      <c r="T47" s="9" t="str">
        <f>IF(X47=0,0,IF(X47=1,U47,IF(X47=2,V47,IF(X47=3,W47," "))))</f>
        <v> </v>
      </c>
      <c r="U47" s="7">
        <v>5</v>
      </c>
      <c r="V47" s="7">
        <v>6</v>
      </c>
      <c r="W47" s="8">
        <v>7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53"/>
      <c r="AA47" s="54"/>
    </row>
    <row r="48" spans="1:27" ht="13.5" customHeight="1" thickBot="1">
      <c r="A48" s="2"/>
      <c r="B48" s="93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164"/>
      <c r="N48" s="177" t="s">
        <v>62</v>
      </c>
      <c r="O48" s="178"/>
      <c r="P48" s="179"/>
      <c r="Q48" s="32"/>
      <c r="R48" s="32"/>
      <c r="S48" s="32"/>
      <c r="T48" s="85"/>
      <c r="U48" s="153"/>
      <c r="V48" s="154"/>
      <c r="W48" s="155"/>
      <c r="X48" s="51"/>
      <c r="Y48" s="51"/>
      <c r="Z48" s="125" t="str">
        <f>IF(OR(LEN(N48)=0,N48="Игрок 6")," ",N48)</f>
        <v>ESI2607</v>
      </c>
      <c r="AA48" s="126" t="str">
        <f>IF(OR(LEN(U48)=0,U48="Игрок 6")," ",U48)</f>
        <v> </v>
      </c>
    </row>
    <row r="49" spans="1:27" ht="13.5" customHeight="1" thickBot="1">
      <c r="A49" s="2"/>
      <c r="B49" s="93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64"/>
      <c r="N49" s="166" t="s">
        <v>0</v>
      </c>
      <c r="O49" s="166"/>
      <c r="P49" s="167"/>
      <c r="Q49" s="92" t="s">
        <v>13</v>
      </c>
      <c r="R49" s="69" t="s">
        <v>7</v>
      </c>
      <c r="S49" s="70"/>
      <c r="T49" s="92" t="s">
        <v>13</v>
      </c>
      <c r="U49" s="168" t="s">
        <v>0</v>
      </c>
      <c r="V49" s="166"/>
      <c r="W49" s="167"/>
      <c r="X49" s="51"/>
      <c r="Y49" s="51"/>
      <c r="Z49" s="151" t="s">
        <v>14</v>
      </c>
      <c r="AA49" s="152"/>
    </row>
    <row r="50" spans="1:27" ht="13.5" customHeight="1">
      <c r="A50" s="2"/>
      <c r="B50" s="9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64"/>
      <c r="N50" s="7">
        <v>1</v>
      </c>
      <c r="O50" s="7">
        <v>3</v>
      </c>
      <c r="P50" s="8">
        <v>8</v>
      </c>
      <c r="Q50" s="9" t="str">
        <f>IF(X50=0,0,IF(X50=1,N50,IF(X50=2,O50,IF(X50=3,P50," "))))</f>
        <v> </v>
      </c>
      <c r="R50" s="71"/>
      <c r="S50" s="72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127">
        <f>SUM(Q50:Q52,Q54:Q56)</f>
        <v>0</v>
      </c>
      <c r="AA50" s="128">
        <f>SUM(T50:T52,T54:T56)</f>
        <v>0</v>
      </c>
    </row>
    <row r="51" spans="1:27" ht="13.5" customHeight="1">
      <c r="A51" s="2"/>
      <c r="B51" s="9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64"/>
      <c r="N51" s="7">
        <v>6</v>
      </c>
      <c r="O51" s="7">
        <v>7</v>
      </c>
      <c r="P51" s="8">
        <v>4</v>
      </c>
      <c r="Q51" s="9" t="str">
        <f>IF(X51=0,0,IF(X51=1,N51,IF(X51=2,O51,IF(X51=3,P51," "))))</f>
        <v> </v>
      </c>
      <c r="R51" s="71"/>
      <c r="S51" s="72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9"/>
      <c r="AA51" s="150"/>
    </row>
    <row r="52" spans="1:27" ht="13.5" customHeight="1" thickBot="1">
      <c r="A52" s="2"/>
      <c r="B52" s="9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64"/>
      <c r="N52" s="7">
        <v>9</v>
      </c>
      <c r="O52" s="7">
        <v>5</v>
      </c>
      <c r="P52" s="8">
        <v>2</v>
      </c>
      <c r="Q52" s="9" t="str">
        <f>IF(X52=0,0,IF(X52=1,N52,IF(X52=2,O52,IF(X52=3,P52," "))))</f>
        <v> </v>
      </c>
      <c r="R52" s="71"/>
      <c r="S52" s="72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23"/>
      <c r="AA52" s="124"/>
    </row>
    <row r="53" spans="1:27" ht="13.5" customHeight="1" thickBot="1">
      <c r="A53" s="2"/>
      <c r="B53" s="9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64"/>
      <c r="N53" s="170" t="s">
        <v>1</v>
      </c>
      <c r="O53" s="170"/>
      <c r="P53" s="171"/>
      <c r="Q53" s="19"/>
      <c r="R53" s="91"/>
      <c r="S53" s="85"/>
      <c r="T53" s="19"/>
      <c r="U53" s="169" t="s">
        <v>1</v>
      </c>
      <c r="V53" s="170"/>
      <c r="W53" s="171"/>
      <c r="X53" s="37"/>
      <c r="Y53" s="38"/>
      <c r="Z53" s="158"/>
      <c r="AA53" s="159"/>
    </row>
    <row r="54" spans="1:27" ht="13.5" customHeight="1">
      <c r="A54" s="2"/>
      <c r="B54" s="93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64"/>
      <c r="N54" s="7">
        <v>6</v>
      </c>
      <c r="O54" s="21">
        <v>7</v>
      </c>
      <c r="P54" s="8">
        <v>5</v>
      </c>
      <c r="Q54" s="9" t="str">
        <f>IF(X54=0,0,IF(X54=1,N54,IF(X54=2,O54,IF(X54=3,P54," "))))</f>
        <v> </v>
      </c>
      <c r="R54" s="71"/>
      <c r="S54" s="72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123"/>
      <c r="AA54" s="124"/>
    </row>
    <row r="55" spans="1:27" ht="13.5" customHeight="1">
      <c r="A55" s="2"/>
      <c r="B55" s="9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64"/>
      <c r="N55" s="7">
        <v>1</v>
      </c>
      <c r="O55" s="7">
        <v>2</v>
      </c>
      <c r="P55" s="8">
        <v>9</v>
      </c>
      <c r="Q55" s="9" t="str">
        <f>IF(X55=0,0,IF(X55=1,N55,IF(X55=2,O55,IF(X55=3,P55," "))))</f>
        <v> </v>
      </c>
      <c r="R55" s="71"/>
      <c r="S55" s="72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1"/>
      <c r="AA55" s="52"/>
    </row>
    <row r="56" spans="1:27" ht="13.5" customHeight="1" thickBot="1">
      <c r="A56" s="2"/>
      <c r="B56" s="9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65"/>
      <c r="N56" s="11">
        <v>3</v>
      </c>
      <c r="O56" s="11">
        <v>8</v>
      </c>
      <c r="P56" s="12">
        <v>4</v>
      </c>
      <c r="Q56" s="16" t="str">
        <f>IF(X56=0,0,IF(X56=1,N56,IF(X56=2,O56,IF(X56=3,P56," "))))</f>
        <v> </v>
      </c>
      <c r="R56" s="73"/>
      <c r="S56" s="74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53"/>
      <c r="AA56" s="54"/>
    </row>
  </sheetData>
  <sheetProtection/>
  <mergeCells count="73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AX2:AZ2"/>
    <mergeCell ref="BA2:BA3"/>
    <mergeCell ref="BB2:BD2"/>
    <mergeCell ref="N53:P53"/>
    <mergeCell ref="U53:W53"/>
    <mergeCell ref="Z53:AA53"/>
    <mergeCell ref="N48:P48"/>
    <mergeCell ref="U48:W48"/>
    <mergeCell ref="N49:P49"/>
    <mergeCell ref="U49:W49"/>
  </mergeCells>
  <conditionalFormatting sqref="N5 U5">
    <cfRule type="expression" priority="594" dxfId="0" stopIfTrue="1">
      <formula>$X$5=1</formula>
    </cfRule>
  </conditionalFormatting>
  <conditionalFormatting sqref="O5 V5">
    <cfRule type="expression" priority="593" dxfId="0" stopIfTrue="1">
      <formula>$X$5=2</formula>
    </cfRule>
  </conditionalFormatting>
  <conditionalFormatting sqref="P5 W5">
    <cfRule type="expression" priority="592" dxfId="0" stopIfTrue="1">
      <formula>$X$5=3</formula>
    </cfRule>
  </conditionalFormatting>
  <conditionalFormatting sqref="N6 U6">
    <cfRule type="expression" priority="591" dxfId="0" stopIfTrue="1">
      <formula>$X$6=1</formula>
    </cfRule>
  </conditionalFormatting>
  <conditionalFormatting sqref="O6 V6">
    <cfRule type="expression" priority="590" dxfId="0" stopIfTrue="1">
      <formula>$X$6=2</formula>
    </cfRule>
  </conditionalFormatting>
  <conditionalFormatting sqref="P6 W6">
    <cfRule type="expression" priority="589" dxfId="0" stopIfTrue="1">
      <formula>$X$6=3</formula>
    </cfRule>
  </conditionalFormatting>
  <conditionalFormatting sqref="N7 U7">
    <cfRule type="expression" priority="588" dxfId="0" stopIfTrue="1">
      <formula>$X$7=1</formula>
    </cfRule>
  </conditionalFormatting>
  <conditionalFormatting sqref="O7 V7">
    <cfRule type="expression" priority="587" dxfId="0" stopIfTrue="1">
      <formula>$X$7=2</formula>
    </cfRule>
  </conditionalFormatting>
  <conditionalFormatting sqref="P7 W7">
    <cfRule type="expression" priority="586" dxfId="0" stopIfTrue="1">
      <formula>$X$7=3</formula>
    </cfRule>
  </conditionalFormatting>
  <conditionalFormatting sqref="N9 U9">
    <cfRule type="expression" priority="585" dxfId="0" stopIfTrue="1">
      <formula>$X$9=1</formula>
    </cfRule>
  </conditionalFormatting>
  <conditionalFormatting sqref="O9 V9">
    <cfRule type="expression" priority="584" dxfId="0" stopIfTrue="1">
      <formula>$X$9=2</formula>
    </cfRule>
  </conditionalFormatting>
  <conditionalFormatting sqref="P9 W9">
    <cfRule type="expression" priority="583" dxfId="0" stopIfTrue="1">
      <formula>$X$9=3</formula>
    </cfRule>
  </conditionalFormatting>
  <conditionalFormatting sqref="N10 U10">
    <cfRule type="expression" priority="582" dxfId="0" stopIfTrue="1">
      <formula>$X$10=1</formula>
    </cfRule>
  </conditionalFormatting>
  <conditionalFormatting sqref="O10 V10">
    <cfRule type="expression" priority="581" dxfId="0" stopIfTrue="1">
      <formula>$X$10=2</formula>
    </cfRule>
  </conditionalFormatting>
  <conditionalFormatting sqref="P10 W10">
    <cfRule type="expression" priority="580" dxfId="0" stopIfTrue="1">
      <formula>$X$10=3</formula>
    </cfRule>
  </conditionalFormatting>
  <conditionalFormatting sqref="N11 U11">
    <cfRule type="expression" priority="579" dxfId="0" stopIfTrue="1">
      <formula>$X$11=1</formula>
    </cfRule>
  </conditionalFormatting>
  <conditionalFormatting sqref="O11 V11">
    <cfRule type="expression" priority="578" dxfId="0" stopIfTrue="1">
      <formula>$X$11=2</formula>
    </cfRule>
  </conditionalFormatting>
  <conditionalFormatting sqref="P11 W11">
    <cfRule type="expression" priority="577" dxfId="0" stopIfTrue="1">
      <formula>$X$11=3</formula>
    </cfRule>
  </conditionalFormatting>
  <conditionalFormatting sqref="N14 U14">
    <cfRule type="expression" priority="576" dxfId="0" stopIfTrue="1">
      <formula>$X$5=1</formula>
    </cfRule>
  </conditionalFormatting>
  <conditionalFormatting sqref="O14 V14">
    <cfRule type="expression" priority="575" dxfId="0" stopIfTrue="1">
      <formula>$X$5=2</formula>
    </cfRule>
  </conditionalFormatting>
  <conditionalFormatting sqref="P14 W14">
    <cfRule type="expression" priority="574" dxfId="0" stopIfTrue="1">
      <formula>$X$5=3</formula>
    </cfRule>
  </conditionalFormatting>
  <conditionalFormatting sqref="N15 U15">
    <cfRule type="expression" priority="573" dxfId="0" stopIfTrue="1">
      <formula>$X$6=1</formula>
    </cfRule>
  </conditionalFormatting>
  <conditionalFormatting sqref="O15 V15">
    <cfRule type="expression" priority="572" dxfId="0" stopIfTrue="1">
      <formula>$X$6=2</formula>
    </cfRule>
  </conditionalFormatting>
  <conditionalFormatting sqref="P15 W15">
    <cfRule type="expression" priority="571" dxfId="0" stopIfTrue="1">
      <formula>$X$6=3</formula>
    </cfRule>
  </conditionalFormatting>
  <conditionalFormatting sqref="N16 U16">
    <cfRule type="expression" priority="570" dxfId="0" stopIfTrue="1">
      <formula>$X$7=1</formula>
    </cfRule>
  </conditionalFormatting>
  <conditionalFormatting sqref="O16 V16">
    <cfRule type="expression" priority="569" dxfId="0" stopIfTrue="1">
      <formula>$X$7=2</formula>
    </cfRule>
  </conditionalFormatting>
  <conditionalFormatting sqref="P16 W16">
    <cfRule type="expression" priority="568" dxfId="0" stopIfTrue="1">
      <formula>$X$7=3</formula>
    </cfRule>
  </conditionalFormatting>
  <conditionalFormatting sqref="N18 U18">
    <cfRule type="expression" priority="567" dxfId="0" stopIfTrue="1">
      <formula>$X$9=1</formula>
    </cfRule>
  </conditionalFormatting>
  <conditionalFormatting sqref="O18 V18">
    <cfRule type="expression" priority="566" dxfId="0" stopIfTrue="1">
      <formula>$X$9=2</formula>
    </cfRule>
  </conditionalFormatting>
  <conditionalFormatting sqref="P18 W18">
    <cfRule type="expression" priority="565" dxfId="0" stopIfTrue="1">
      <formula>$X$9=3</formula>
    </cfRule>
  </conditionalFormatting>
  <conditionalFormatting sqref="N19 U19">
    <cfRule type="expression" priority="564" dxfId="0" stopIfTrue="1">
      <formula>$X$10=1</formula>
    </cfRule>
  </conditionalFormatting>
  <conditionalFormatting sqref="O19 V19">
    <cfRule type="expression" priority="563" dxfId="0" stopIfTrue="1">
      <formula>$X$10=2</formula>
    </cfRule>
  </conditionalFormatting>
  <conditionalFormatting sqref="P19 W19">
    <cfRule type="expression" priority="562" dxfId="0" stopIfTrue="1">
      <formula>$X$10=3</formula>
    </cfRule>
  </conditionalFormatting>
  <conditionalFormatting sqref="N20 U20">
    <cfRule type="expression" priority="561" dxfId="0" stopIfTrue="1">
      <formula>$X$11=1</formula>
    </cfRule>
  </conditionalFormatting>
  <conditionalFormatting sqref="O20 V20">
    <cfRule type="expression" priority="560" dxfId="0" stopIfTrue="1">
      <formula>$X$11=2</formula>
    </cfRule>
  </conditionalFormatting>
  <conditionalFormatting sqref="P20 W20">
    <cfRule type="expression" priority="559" dxfId="0" stopIfTrue="1">
      <formula>$X$11=3</formula>
    </cfRule>
  </conditionalFormatting>
  <conditionalFormatting sqref="N23 U23">
    <cfRule type="expression" priority="558" dxfId="0" stopIfTrue="1">
      <formula>$X$5=1</formula>
    </cfRule>
  </conditionalFormatting>
  <conditionalFormatting sqref="O23 V23">
    <cfRule type="expression" priority="557" dxfId="0" stopIfTrue="1">
      <formula>$X$5=2</formula>
    </cfRule>
  </conditionalFormatting>
  <conditionalFormatting sqref="P23 W23">
    <cfRule type="expression" priority="556" dxfId="0" stopIfTrue="1">
      <formula>$X$5=3</formula>
    </cfRule>
  </conditionalFormatting>
  <conditionalFormatting sqref="N24 U24">
    <cfRule type="expression" priority="555" dxfId="0" stopIfTrue="1">
      <formula>$X$6=1</formula>
    </cfRule>
  </conditionalFormatting>
  <conditionalFormatting sqref="O24 V24">
    <cfRule type="expression" priority="554" dxfId="0" stopIfTrue="1">
      <formula>$X$6=2</formula>
    </cfRule>
  </conditionalFormatting>
  <conditionalFormatting sqref="P24 W24">
    <cfRule type="expression" priority="553" dxfId="0" stopIfTrue="1">
      <formula>$X$6=3</formula>
    </cfRule>
  </conditionalFormatting>
  <conditionalFormatting sqref="N25 U25">
    <cfRule type="expression" priority="552" dxfId="0" stopIfTrue="1">
      <formula>$X$7=1</formula>
    </cfRule>
  </conditionalFormatting>
  <conditionalFormatting sqref="O25 V25">
    <cfRule type="expression" priority="551" dxfId="0" stopIfTrue="1">
      <formula>$X$7=2</formula>
    </cfRule>
  </conditionalFormatting>
  <conditionalFormatting sqref="P25 W25">
    <cfRule type="expression" priority="550" dxfId="0" stopIfTrue="1">
      <formula>$X$7=3</formula>
    </cfRule>
  </conditionalFormatting>
  <conditionalFormatting sqref="N27 U27">
    <cfRule type="expression" priority="549" dxfId="0" stopIfTrue="1">
      <formula>$X$9=1</formula>
    </cfRule>
  </conditionalFormatting>
  <conditionalFormatting sqref="O27 V27">
    <cfRule type="expression" priority="548" dxfId="0" stopIfTrue="1">
      <formula>$X$9=2</formula>
    </cfRule>
  </conditionalFormatting>
  <conditionalFormatting sqref="P27 W27">
    <cfRule type="expression" priority="547" dxfId="0" stopIfTrue="1">
      <formula>$X$9=3</formula>
    </cfRule>
  </conditionalFormatting>
  <conditionalFormatting sqref="N28 U28">
    <cfRule type="expression" priority="546" dxfId="0" stopIfTrue="1">
      <formula>$X$10=1</formula>
    </cfRule>
  </conditionalFormatting>
  <conditionalFormatting sqref="O28 V28">
    <cfRule type="expression" priority="545" dxfId="0" stopIfTrue="1">
      <formula>$X$10=2</formula>
    </cfRule>
  </conditionalFormatting>
  <conditionalFormatting sqref="P28 W28">
    <cfRule type="expression" priority="544" dxfId="0" stopIfTrue="1">
      <formula>$X$10=3</formula>
    </cfRule>
  </conditionalFormatting>
  <conditionalFormatting sqref="N29 U29">
    <cfRule type="expression" priority="543" dxfId="0" stopIfTrue="1">
      <formula>$X$11=1</formula>
    </cfRule>
  </conditionalFormatting>
  <conditionalFormatting sqref="O29 V29">
    <cfRule type="expression" priority="542" dxfId="0" stopIfTrue="1">
      <formula>$X$11=2</formula>
    </cfRule>
  </conditionalFormatting>
  <conditionalFormatting sqref="P29 W29">
    <cfRule type="expression" priority="541" dxfId="0" stopIfTrue="1">
      <formula>$X$11=3</formula>
    </cfRule>
  </conditionalFormatting>
  <conditionalFormatting sqref="N32 U32">
    <cfRule type="expression" priority="540" dxfId="0" stopIfTrue="1">
      <formula>$X$5=1</formula>
    </cfRule>
  </conditionalFormatting>
  <conditionalFormatting sqref="O32 V32">
    <cfRule type="expression" priority="539" dxfId="0" stopIfTrue="1">
      <formula>$X$5=2</formula>
    </cfRule>
  </conditionalFormatting>
  <conditionalFormatting sqref="P32 W32">
    <cfRule type="expression" priority="538" dxfId="0" stopIfTrue="1">
      <formula>$X$5=3</formula>
    </cfRule>
  </conditionalFormatting>
  <conditionalFormatting sqref="N33 U33">
    <cfRule type="expression" priority="537" dxfId="0" stopIfTrue="1">
      <formula>$X$6=1</formula>
    </cfRule>
  </conditionalFormatting>
  <conditionalFormatting sqref="O33 V33">
    <cfRule type="expression" priority="536" dxfId="0" stopIfTrue="1">
      <formula>$X$6=2</formula>
    </cfRule>
  </conditionalFormatting>
  <conditionalFormatting sqref="P33 W33">
    <cfRule type="expression" priority="535" dxfId="0" stopIfTrue="1">
      <formula>$X$6=3</formula>
    </cfRule>
  </conditionalFormatting>
  <conditionalFormatting sqref="N34 U34">
    <cfRule type="expression" priority="534" dxfId="0" stopIfTrue="1">
      <formula>$X$7=1</formula>
    </cfRule>
  </conditionalFormatting>
  <conditionalFormatting sqref="O34 V34">
    <cfRule type="expression" priority="533" dxfId="0" stopIfTrue="1">
      <formula>$X$7=2</formula>
    </cfRule>
  </conditionalFormatting>
  <conditionalFormatting sqref="P34 W34">
    <cfRule type="expression" priority="532" dxfId="0" stopIfTrue="1">
      <formula>$X$7=3</formula>
    </cfRule>
  </conditionalFormatting>
  <conditionalFormatting sqref="N36 U36">
    <cfRule type="expression" priority="531" dxfId="0" stopIfTrue="1">
      <formula>$X$9=1</formula>
    </cfRule>
  </conditionalFormatting>
  <conditionalFormatting sqref="O36 V36">
    <cfRule type="expression" priority="530" dxfId="0" stopIfTrue="1">
      <formula>$X$9=2</formula>
    </cfRule>
  </conditionalFormatting>
  <conditionalFormatting sqref="P36 W36">
    <cfRule type="expression" priority="529" dxfId="0" stopIfTrue="1">
      <formula>$X$9=3</formula>
    </cfRule>
  </conditionalFormatting>
  <conditionalFormatting sqref="N37 U37">
    <cfRule type="expression" priority="528" dxfId="0" stopIfTrue="1">
      <formula>$X$10=1</formula>
    </cfRule>
  </conditionalFormatting>
  <conditionalFormatting sqref="O37 V37">
    <cfRule type="expression" priority="527" dxfId="0" stopIfTrue="1">
      <formula>$X$10=2</formula>
    </cfRule>
  </conditionalFormatting>
  <conditionalFormatting sqref="P37 W37">
    <cfRule type="expression" priority="526" dxfId="0" stopIfTrue="1">
      <formula>$X$10=3</formula>
    </cfRule>
  </conditionalFormatting>
  <conditionalFormatting sqref="N38 U38">
    <cfRule type="expression" priority="525" dxfId="0" stopIfTrue="1">
      <formula>$X$11=1</formula>
    </cfRule>
  </conditionalFormatting>
  <conditionalFormatting sqref="O38 V38">
    <cfRule type="expression" priority="524" dxfId="0" stopIfTrue="1">
      <formula>$X$11=2</formula>
    </cfRule>
  </conditionalFormatting>
  <conditionalFormatting sqref="P38 W38">
    <cfRule type="expression" priority="523" dxfId="0" stopIfTrue="1">
      <formula>$X$11=3</formula>
    </cfRule>
  </conditionalFormatting>
  <conditionalFormatting sqref="N41 U41">
    <cfRule type="expression" priority="522" dxfId="0" stopIfTrue="1">
      <formula>$X$5=1</formula>
    </cfRule>
  </conditionalFormatting>
  <conditionalFormatting sqref="O41 V41">
    <cfRule type="expression" priority="521" dxfId="0" stopIfTrue="1">
      <formula>$X$5=2</formula>
    </cfRule>
  </conditionalFormatting>
  <conditionalFormatting sqref="P41 W41">
    <cfRule type="expression" priority="520" dxfId="0" stopIfTrue="1">
      <formula>$X$5=3</formula>
    </cfRule>
  </conditionalFormatting>
  <conditionalFormatting sqref="N42 U42">
    <cfRule type="expression" priority="519" dxfId="0" stopIfTrue="1">
      <formula>$X$6=1</formula>
    </cfRule>
  </conditionalFormatting>
  <conditionalFormatting sqref="O42 V42">
    <cfRule type="expression" priority="518" dxfId="0" stopIfTrue="1">
      <formula>$X$6=2</formula>
    </cfRule>
  </conditionalFormatting>
  <conditionalFormatting sqref="P42 W42">
    <cfRule type="expression" priority="517" dxfId="0" stopIfTrue="1">
      <formula>$X$6=3</formula>
    </cfRule>
  </conditionalFormatting>
  <conditionalFormatting sqref="N43 U43">
    <cfRule type="expression" priority="516" dxfId="0" stopIfTrue="1">
      <formula>$X$7=1</formula>
    </cfRule>
  </conditionalFormatting>
  <conditionalFormatting sqref="O43 V43">
    <cfRule type="expression" priority="515" dxfId="0" stopIfTrue="1">
      <formula>$X$7=2</formula>
    </cfRule>
  </conditionalFormatting>
  <conditionalFormatting sqref="P43 W43">
    <cfRule type="expression" priority="514" dxfId="0" stopIfTrue="1">
      <formula>$X$7=3</formula>
    </cfRule>
  </conditionalFormatting>
  <conditionalFormatting sqref="N45 U45">
    <cfRule type="expression" priority="513" dxfId="0" stopIfTrue="1">
      <formula>$X$9=1</formula>
    </cfRule>
  </conditionalFormatting>
  <conditionalFormatting sqref="O45 V45">
    <cfRule type="expression" priority="512" dxfId="0" stopIfTrue="1">
      <formula>$X$9=2</formula>
    </cfRule>
  </conditionalFormatting>
  <conditionalFormatting sqref="P45 W45">
    <cfRule type="expression" priority="511" dxfId="0" stopIfTrue="1">
      <formula>$X$9=3</formula>
    </cfRule>
  </conditionalFormatting>
  <conditionalFormatting sqref="N46 U46">
    <cfRule type="expression" priority="510" dxfId="0" stopIfTrue="1">
      <formula>$X$10=1</formula>
    </cfRule>
  </conditionalFormatting>
  <conditionalFormatting sqref="O46 V46">
    <cfRule type="expression" priority="509" dxfId="0" stopIfTrue="1">
      <formula>$X$10=2</formula>
    </cfRule>
  </conditionalFormatting>
  <conditionalFormatting sqref="P46 W46">
    <cfRule type="expression" priority="508" dxfId="0" stopIfTrue="1">
      <formula>$X$10=3</formula>
    </cfRule>
  </conditionalFormatting>
  <conditionalFormatting sqref="N47 U47">
    <cfRule type="expression" priority="507" dxfId="0" stopIfTrue="1">
      <formula>$X$11=1</formula>
    </cfRule>
  </conditionalFormatting>
  <conditionalFormatting sqref="O47 V47">
    <cfRule type="expression" priority="506" dxfId="0" stopIfTrue="1">
      <formula>$X$11=2</formula>
    </cfRule>
  </conditionalFormatting>
  <conditionalFormatting sqref="P47 W47">
    <cfRule type="expression" priority="505" dxfId="0" stopIfTrue="1">
      <formula>$X$11=3</formula>
    </cfRule>
  </conditionalFormatting>
  <conditionalFormatting sqref="N50 U50">
    <cfRule type="expression" priority="504" dxfId="0" stopIfTrue="1">
      <formula>$X$5=1</formula>
    </cfRule>
  </conditionalFormatting>
  <conditionalFormatting sqref="O50 V50">
    <cfRule type="expression" priority="503" dxfId="0" stopIfTrue="1">
      <formula>$X$5=2</formula>
    </cfRule>
  </conditionalFormatting>
  <conditionalFormatting sqref="P50 W50">
    <cfRule type="expression" priority="502" dxfId="0" stopIfTrue="1">
      <formula>$X$5=3</formula>
    </cfRule>
  </conditionalFormatting>
  <conditionalFormatting sqref="N51 U51">
    <cfRule type="expression" priority="501" dxfId="0" stopIfTrue="1">
      <formula>$X$6=1</formula>
    </cfRule>
  </conditionalFormatting>
  <conditionalFormatting sqref="O51 V51">
    <cfRule type="expression" priority="500" dxfId="0" stopIfTrue="1">
      <formula>$X$6=2</formula>
    </cfRule>
  </conditionalFormatting>
  <conditionalFormatting sqref="P51 W51">
    <cfRule type="expression" priority="499" dxfId="0" stopIfTrue="1">
      <formula>$X$6=3</formula>
    </cfRule>
  </conditionalFormatting>
  <conditionalFormatting sqref="N52 U52">
    <cfRule type="expression" priority="498" dxfId="0" stopIfTrue="1">
      <formula>$X$7=1</formula>
    </cfRule>
  </conditionalFormatting>
  <conditionalFormatting sqref="O52 V52">
    <cfRule type="expression" priority="497" dxfId="0" stopIfTrue="1">
      <formula>$X$7=2</formula>
    </cfRule>
  </conditionalFormatting>
  <conditionalFormatting sqref="P52 W52">
    <cfRule type="expression" priority="496" dxfId="0" stopIfTrue="1">
      <formula>$X$7=3</formula>
    </cfRule>
  </conditionalFormatting>
  <conditionalFormatting sqref="N54 U54">
    <cfRule type="expression" priority="495" dxfId="0" stopIfTrue="1">
      <formula>$X$9=1</formula>
    </cfRule>
  </conditionalFormatting>
  <conditionalFormatting sqref="O54 V54">
    <cfRule type="expression" priority="494" dxfId="0" stopIfTrue="1">
      <formula>$X$9=2</formula>
    </cfRule>
  </conditionalFormatting>
  <conditionalFormatting sqref="P54 W54">
    <cfRule type="expression" priority="493" dxfId="0" stopIfTrue="1">
      <formula>$X$9=3</formula>
    </cfRule>
  </conditionalFormatting>
  <conditionalFormatting sqref="N55 U55">
    <cfRule type="expression" priority="492" dxfId="0" stopIfTrue="1">
      <formula>$X$10=1</formula>
    </cfRule>
  </conditionalFormatting>
  <conditionalFormatting sqref="O55 V55">
    <cfRule type="expression" priority="491" dxfId="0" stopIfTrue="1">
      <formula>$X$10=2</formula>
    </cfRule>
  </conditionalFormatting>
  <conditionalFormatting sqref="P55 W55">
    <cfRule type="expression" priority="490" dxfId="0" stopIfTrue="1">
      <formula>$X$10=3</formula>
    </cfRule>
  </conditionalFormatting>
  <conditionalFormatting sqref="N56 U56">
    <cfRule type="expression" priority="489" dxfId="0" stopIfTrue="1">
      <formula>$X$11=1</formula>
    </cfRule>
  </conditionalFormatting>
  <conditionalFormatting sqref="O56 V56">
    <cfRule type="expression" priority="488" dxfId="0" stopIfTrue="1">
      <formula>$X$11=2</formula>
    </cfRule>
  </conditionalFormatting>
  <conditionalFormatting sqref="P56 W56">
    <cfRule type="expression" priority="487" dxfId="0" stopIfTrue="1">
      <formula>$X$11=3</formula>
    </cfRule>
  </conditionalFormatting>
  <conditionalFormatting sqref="N5 U5">
    <cfRule type="expression" priority="486" dxfId="0" stopIfTrue="1">
      <formula>$X$5=1</formula>
    </cfRule>
  </conditionalFormatting>
  <conditionalFormatting sqref="O5 V5">
    <cfRule type="expression" priority="485" dxfId="0" stopIfTrue="1">
      <formula>$X$5=2</formula>
    </cfRule>
  </conditionalFormatting>
  <conditionalFormatting sqref="P5 W5">
    <cfRule type="expression" priority="484" dxfId="0" stopIfTrue="1">
      <formula>$X$5=3</formula>
    </cfRule>
  </conditionalFormatting>
  <conditionalFormatting sqref="N6 U6">
    <cfRule type="expression" priority="483" dxfId="0" stopIfTrue="1">
      <formula>$X$6=1</formula>
    </cfRule>
  </conditionalFormatting>
  <conditionalFormatting sqref="O6 V6">
    <cfRule type="expression" priority="482" dxfId="0" stopIfTrue="1">
      <formula>$X$6=2</formula>
    </cfRule>
  </conditionalFormatting>
  <conditionalFormatting sqref="P6 W6">
    <cfRule type="expression" priority="481" dxfId="0" stopIfTrue="1">
      <formula>$X$6=3</formula>
    </cfRule>
  </conditionalFormatting>
  <conditionalFormatting sqref="N7 U7">
    <cfRule type="expression" priority="480" dxfId="0" stopIfTrue="1">
      <formula>$X$7=1</formula>
    </cfRule>
  </conditionalFormatting>
  <conditionalFormatting sqref="O7 V7">
    <cfRule type="expression" priority="479" dxfId="0" stopIfTrue="1">
      <formula>$X$7=2</formula>
    </cfRule>
  </conditionalFormatting>
  <conditionalFormatting sqref="P7 W7">
    <cfRule type="expression" priority="478" dxfId="0" stopIfTrue="1">
      <formula>$X$7=3</formula>
    </cfRule>
  </conditionalFormatting>
  <conditionalFormatting sqref="N9 U9">
    <cfRule type="expression" priority="477" dxfId="0" stopIfTrue="1">
      <formula>$X$9=1</formula>
    </cfRule>
  </conditionalFormatting>
  <conditionalFormatting sqref="O9 V9">
    <cfRule type="expression" priority="476" dxfId="0" stopIfTrue="1">
      <formula>$X$9=2</formula>
    </cfRule>
  </conditionalFormatting>
  <conditionalFormatting sqref="P9 W9">
    <cfRule type="expression" priority="475" dxfId="0" stopIfTrue="1">
      <formula>$X$9=3</formula>
    </cfRule>
  </conditionalFormatting>
  <conditionalFormatting sqref="N10 U10">
    <cfRule type="expression" priority="474" dxfId="0" stopIfTrue="1">
      <formula>$X$10=1</formula>
    </cfRule>
  </conditionalFormatting>
  <conditionalFormatting sqref="O10 V10">
    <cfRule type="expression" priority="473" dxfId="0" stopIfTrue="1">
      <formula>$X$10=2</formula>
    </cfRule>
  </conditionalFormatting>
  <conditionalFormatting sqref="P10 W10">
    <cfRule type="expression" priority="472" dxfId="0" stopIfTrue="1">
      <formula>$X$10=3</formula>
    </cfRule>
  </conditionalFormatting>
  <conditionalFormatting sqref="N11 U11">
    <cfRule type="expression" priority="471" dxfId="0" stopIfTrue="1">
      <formula>$X$11=1</formula>
    </cfRule>
  </conditionalFormatting>
  <conditionalFormatting sqref="O11 V11">
    <cfRule type="expression" priority="470" dxfId="0" stopIfTrue="1">
      <formula>$X$11=2</formula>
    </cfRule>
  </conditionalFormatting>
  <conditionalFormatting sqref="P11 W11">
    <cfRule type="expression" priority="469" dxfId="0" stopIfTrue="1">
      <formula>$X$11=3</formula>
    </cfRule>
  </conditionalFormatting>
  <conditionalFormatting sqref="N14 U14">
    <cfRule type="expression" priority="468" dxfId="0" stopIfTrue="1">
      <formula>$X$5=1</formula>
    </cfRule>
  </conditionalFormatting>
  <conditionalFormatting sqref="O14 V14">
    <cfRule type="expression" priority="467" dxfId="0" stopIfTrue="1">
      <formula>$X$5=2</formula>
    </cfRule>
  </conditionalFormatting>
  <conditionalFormatting sqref="P14 W14">
    <cfRule type="expression" priority="466" dxfId="0" stopIfTrue="1">
      <formula>$X$5=3</formula>
    </cfRule>
  </conditionalFormatting>
  <conditionalFormatting sqref="N15 U15">
    <cfRule type="expression" priority="465" dxfId="0" stopIfTrue="1">
      <formula>$X$6=1</formula>
    </cfRule>
  </conditionalFormatting>
  <conditionalFormatting sqref="O15 V15">
    <cfRule type="expression" priority="464" dxfId="0" stopIfTrue="1">
      <formula>$X$6=2</formula>
    </cfRule>
  </conditionalFormatting>
  <conditionalFormatting sqref="P15 W15">
    <cfRule type="expression" priority="463" dxfId="0" stopIfTrue="1">
      <formula>$X$6=3</formula>
    </cfRule>
  </conditionalFormatting>
  <conditionalFormatting sqref="N16 U16">
    <cfRule type="expression" priority="462" dxfId="0" stopIfTrue="1">
      <formula>$X$7=1</formula>
    </cfRule>
  </conditionalFormatting>
  <conditionalFormatting sqref="O16 V16">
    <cfRule type="expression" priority="461" dxfId="0" stopIfTrue="1">
      <formula>$X$7=2</formula>
    </cfRule>
  </conditionalFormatting>
  <conditionalFormatting sqref="P16 W16">
    <cfRule type="expression" priority="460" dxfId="0" stopIfTrue="1">
      <formula>$X$7=3</formula>
    </cfRule>
  </conditionalFormatting>
  <conditionalFormatting sqref="N18 U18">
    <cfRule type="expression" priority="459" dxfId="0" stopIfTrue="1">
      <formula>$X$9=1</formula>
    </cfRule>
  </conditionalFormatting>
  <conditionalFormatting sqref="O18 V18">
    <cfRule type="expression" priority="458" dxfId="0" stopIfTrue="1">
      <formula>$X$9=2</formula>
    </cfRule>
  </conditionalFormatting>
  <conditionalFormatting sqref="P18 W18">
    <cfRule type="expression" priority="457" dxfId="0" stopIfTrue="1">
      <formula>$X$9=3</formula>
    </cfRule>
  </conditionalFormatting>
  <conditionalFormatting sqref="N19 U19">
    <cfRule type="expression" priority="456" dxfId="0" stopIfTrue="1">
      <formula>$X$10=1</formula>
    </cfRule>
  </conditionalFormatting>
  <conditionalFormatting sqref="O19 V19">
    <cfRule type="expression" priority="455" dxfId="0" stopIfTrue="1">
      <formula>$X$10=2</formula>
    </cfRule>
  </conditionalFormatting>
  <conditionalFormatting sqref="P19 W19">
    <cfRule type="expression" priority="454" dxfId="0" stopIfTrue="1">
      <formula>$X$10=3</formula>
    </cfRule>
  </conditionalFormatting>
  <conditionalFormatting sqref="N20 U20">
    <cfRule type="expression" priority="453" dxfId="0" stopIfTrue="1">
      <formula>$X$11=1</formula>
    </cfRule>
  </conditionalFormatting>
  <conditionalFormatting sqref="O20 V20">
    <cfRule type="expression" priority="452" dxfId="0" stopIfTrue="1">
      <formula>$X$11=2</formula>
    </cfRule>
  </conditionalFormatting>
  <conditionalFormatting sqref="P20 W20">
    <cfRule type="expression" priority="451" dxfId="0" stopIfTrue="1">
      <formula>$X$11=3</formula>
    </cfRule>
  </conditionalFormatting>
  <conditionalFormatting sqref="N23 U23">
    <cfRule type="expression" priority="450" dxfId="0" stopIfTrue="1">
      <formula>$X$5=1</formula>
    </cfRule>
  </conditionalFormatting>
  <conditionalFormatting sqref="O23 V23">
    <cfRule type="expression" priority="449" dxfId="0" stopIfTrue="1">
      <formula>$X$5=2</formula>
    </cfRule>
  </conditionalFormatting>
  <conditionalFormatting sqref="P23 W23">
    <cfRule type="expression" priority="448" dxfId="0" stopIfTrue="1">
      <formula>$X$5=3</formula>
    </cfRule>
  </conditionalFormatting>
  <conditionalFormatting sqref="N24 U24">
    <cfRule type="expression" priority="447" dxfId="0" stopIfTrue="1">
      <formula>$X$6=1</formula>
    </cfRule>
  </conditionalFormatting>
  <conditionalFormatting sqref="O24 V24">
    <cfRule type="expression" priority="446" dxfId="0" stopIfTrue="1">
      <formula>$X$6=2</formula>
    </cfRule>
  </conditionalFormatting>
  <conditionalFormatting sqref="P24 W24">
    <cfRule type="expression" priority="445" dxfId="0" stopIfTrue="1">
      <formula>$X$6=3</formula>
    </cfRule>
  </conditionalFormatting>
  <conditionalFormatting sqref="N25 U25">
    <cfRule type="expression" priority="444" dxfId="0" stopIfTrue="1">
      <formula>$X$7=1</formula>
    </cfRule>
  </conditionalFormatting>
  <conditionalFormatting sqref="O25 V25">
    <cfRule type="expression" priority="443" dxfId="0" stopIfTrue="1">
      <formula>$X$7=2</formula>
    </cfRule>
  </conditionalFormatting>
  <conditionalFormatting sqref="P25 W25">
    <cfRule type="expression" priority="442" dxfId="0" stopIfTrue="1">
      <formula>$X$7=3</formula>
    </cfRule>
  </conditionalFormatting>
  <conditionalFormatting sqref="N27 U27">
    <cfRule type="expression" priority="441" dxfId="0" stopIfTrue="1">
      <formula>$X$9=1</formula>
    </cfRule>
  </conditionalFormatting>
  <conditionalFormatting sqref="O27 V27">
    <cfRule type="expression" priority="440" dxfId="0" stopIfTrue="1">
      <formula>$X$9=2</formula>
    </cfRule>
  </conditionalFormatting>
  <conditionalFormatting sqref="P27 W27">
    <cfRule type="expression" priority="439" dxfId="0" stopIfTrue="1">
      <formula>$X$9=3</formula>
    </cfRule>
  </conditionalFormatting>
  <conditionalFormatting sqref="N28 U28">
    <cfRule type="expression" priority="438" dxfId="0" stopIfTrue="1">
      <formula>$X$10=1</formula>
    </cfRule>
  </conditionalFormatting>
  <conditionalFormatting sqref="O28 V28">
    <cfRule type="expression" priority="437" dxfId="0" stopIfTrue="1">
      <formula>$X$10=2</formula>
    </cfRule>
  </conditionalFormatting>
  <conditionalFormatting sqref="P28 W28">
    <cfRule type="expression" priority="436" dxfId="0" stopIfTrue="1">
      <formula>$X$10=3</formula>
    </cfRule>
  </conditionalFormatting>
  <conditionalFormatting sqref="N29 U29">
    <cfRule type="expression" priority="435" dxfId="0" stopIfTrue="1">
      <formula>$X$11=1</formula>
    </cfRule>
  </conditionalFormatting>
  <conditionalFormatting sqref="O29 V29">
    <cfRule type="expression" priority="434" dxfId="0" stopIfTrue="1">
      <formula>$X$11=2</formula>
    </cfRule>
  </conditionalFormatting>
  <conditionalFormatting sqref="P29 W29">
    <cfRule type="expression" priority="433" dxfId="0" stopIfTrue="1">
      <formula>$X$11=3</formula>
    </cfRule>
  </conditionalFormatting>
  <conditionalFormatting sqref="N32 U32">
    <cfRule type="expression" priority="432" dxfId="0" stopIfTrue="1">
      <formula>$X$5=1</formula>
    </cfRule>
  </conditionalFormatting>
  <conditionalFormatting sqref="O32 V32">
    <cfRule type="expression" priority="431" dxfId="0" stopIfTrue="1">
      <formula>$X$5=2</formula>
    </cfRule>
  </conditionalFormatting>
  <conditionalFormatting sqref="P32 W32">
    <cfRule type="expression" priority="430" dxfId="0" stopIfTrue="1">
      <formula>$X$5=3</formula>
    </cfRule>
  </conditionalFormatting>
  <conditionalFormatting sqref="N33 U33">
    <cfRule type="expression" priority="429" dxfId="0" stopIfTrue="1">
      <formula>$X$6=1</formula>
    </cfRule>
  </conditionalFormatting>
  <conditionalFormatting sqref="O33 V33">
    <cfRule type="expression" priority="428" dxfId="0" stopIfTrue="1">
      <formula>$X$6=2</formula>
    </cfRule>
  </conditionalFormatting>
  <conditionalFormatting sqref="P33 W33">
    <cfRule type="expression" priority="427" dxfId="0" stopIfTrue="1">
      <formula>$X$6=3</formula>
    </cfRule>
  </conditionalFormatting>
  <conditionalFormatting sqref="N34 U34">
    <cfRule type="expression" priority="426" dxfId="0" stopIfTrue="1">
      <formula>$X$7=1</formula>
    </cfRule>
  </conditionalFormatting>
  <conditionalFormatting sqref="O34 V34">
    <cfRule type="expression" priority="425" dxfId="0" stopIfTrue="1">
      <formula>$X$7=2</formula>
    </cfRule>
  </conditionalFormatting>
  <conditionalFormatting sqref="P34 W34">
    <cfRule type="expression" priority="424" dxfId="0" stopIfTrue="1">
      <formula>$X$7=3</formula>
    </cfRule>
  </conditionalFormatting>
  <conditionalFormatting sqref="N36 U36">
    <cfRule type="expression" priority="423" dxfId="0" stopIfTrue="1">
      <formula>$X$9=1</formula>
    </cfRule>
  </conditionalFormatting>
  <conditionalFormatting sqref="O36 V36">
    <cfRule type="expression" priority="422" dxfId="0" stopIfTrue="1">
      <formula>$X$9=2</formula>
    </cfRule>
  </conditionalFormatting>
  <conditionalFormatting sqref="P36 W36">
    <cfRule type="expression" priority="421" dxfId="0" stopIfTrue="1">
      <formula>$X$9=3</formula>
    </cfRule>
  </conditionalFormatting>
  <conditionalFormatting sqref="N37 U37">
    <cfRule type="expression" priority="420" dxfId="0" stopIfTrue="1">
      <formula>$X$10=1</formula>
    </cfRule>
  </conditionalFormatting>
  <conditionalFormatting sqref="O37 V37">
    <cfRule type="expression" priority="419" dxfId="0" stopIfTrue="1">
      <formula>$X$10=2</formula>
    </cfRule>
  </conditionalFormatting>
  <conditionalFormatting sqref="P37 W37">
    <cfRule type="expression" priority="418" dxfId="0" stopIfTrue="1">
      <formula>$X$10=3</formula>
    </cfRule>
  </conditionalFormatting>
  <conditionalFormatting sqref="N38 U38">
    <cfRule type="expression" priority="417" dxfId="0" stopIfTrue="1">
      <formula>$X$11=1</formula>
    </cfRule>
  </conditionalFormatting>
  <conditionalFormatting sqref="O38 V38">
    <cfRule type="expression" priority="416" dxfId="0" stopIfTrue="1">
      <formula>$X$11=2</formula>
    </cfRule>
  </conditionalFormatting>
  <conditionalFormatting sqref="P38 W38">
    <cfRule type="expression" priority="415" dxfId="0" stopIfTrue="1">
      <formula>$X$11=3</formula>
    </cfRule>
  </conditionalFormatting>
  <conditionalFormatting sqref="N41 U41">
    <cfRule type="expression" priority="414" dxfId="0" stopIfTrue="1">
      <formula>$X$5=1</formula>
    </cfRule>
  </conditionalFormatting>
  <conditionalFormatting sqref="O41 V41">
    <cfRule type="expression" priority="413" dxfId="0" stopIfTrue="1">
      <formula>$X$5=2</formula>
    </cfRule>
  </conditionalFormatting>
  <conditionalFormatting sqref="P41 W41">
    <cfRule type="expression" priority="412" dxfId="0" stopIfTrue="1">
      <formula>$X$5=3</formula>
    </cfRule>
  </conditionalFormatting>
  <conditionalFormatting sqref="N42 U42">
    <cfRule type="expression" priority="411" dxfId="0" stopIfTrue="1">
      <formula>$X$6=1</formula>
    </cfRule>
  </conditionalFormatting>
  <conditionalFormatting sqref="O42 V42">
    <cfRule type="expression" priority="410" dxfId="0" stopIfTrue="1">
      <formula>$X$6=2</formula>
    </cfRule>
  </conditionalFormatting>
  <conditionalFormatting sqref="P42 W42">
    <cfRule type="expression" priority="409" dxfId="0" stopIfTrue="1">
      <formula>$X$6=3</formula>
    </cfRule>
  </conditionalFormatting>
  <conditionalFormatting sqref="N43 U43">
    <cfRule type="expression" priority="408" dxfId="0" stopIfTrue="1">
      <formula>$X$7=1</formula>
    </cfRule>
  </conditionalFormatting>
  <conditionalFormatting sqref="O43 V43">
    <cfRule type="expression" priority="407" dxfId="0" stopIfTrue="1">
      <formula>$X$7=2</formula>
    </cfRule>
  </conditionalFormatting>
  <conditionalFormatting sqref="P43 W43">
    <cfRule type="expression" priority="406" dxfId="0" stopIfTrue="1">
      <formula>$X$7=3</formula>
    </cfRule>
  </conditionalFormatting>
  <conditionalFormatting sqref="N45 U45">
    <cfRule type="expression" priority="405" dxfId="0" stopIfTrue="1">
      <formula>$X$9=1</formula>
    </cfRule>
  </conditionalFormatting>
  <conditionalFormatting sqref="O45 V45">
    <cfRule type="expression" priority="404" dxfId="0" stopIfTrue="1">
      <formula>$X$9=2</formula>
    </cfRule>
  </conditionalFormatting>
  <conditionalFormatting sqref="P45 W45">
    <cfRule type="expression" priority="403" dxfId="0" stopIfTrue="1">
      <formula>$X$9=3</formula>
    </cfRule>
  </conditionalFormatting>
  <conditionalFormatting sqref="N46 U46">
    <cfRule type="expression" priority="402" dxfId="0" stopIfTrue="1">
      <formula>$X$10=1</formula>
    </cfRule>
  </conditionalFormatting>
  <conditionalFormatting sqref="O46 V46">
    <cfRule type="expression" priority="401" dxfId="0" stopIfTrue="1">
      <formula>$X$10=2</formula>
    </cfRule>
  </conditionalFormatting>
  <conditionalFormatting sqref="P46 W46">
    <cfRule type="expression" priority="400" dxfId="0" stopIfTrue="1">
      <formula>$X$10=3</formula>
    </cfRule>
  </conditionalFormatting>
  <conditionalFormatting sqref="N47 U47">
    <cfRule type="expression" priority="399" dxfId="0" stopIfTrue="1">
      <formula>$X$11=1</formula>
    </cfRule>
  </conditionalFormatting>
  <conditionalFormatting sqref="O47 V47">
    <cfRule type="expression" priority="398" dxfId="0" stopIfTrue="1">
      <formula>$X$11=2</formula>
    </cfRule>
  </conditionalFormatting>
  <conditionalFormatting sqref="P47 W47">
    <cfRule type="expression" priority="397" dxfId="0" stopIfTrue="1">
      <formula>$X$11=3</formula>
    </cfRule>
  </conditionalFormatting>
  <conditionalFormatting sqref="N50 U50">
    <cfRule type="expression" priority="396" dxfId="0" stopIfTrue="1">
      <formula>$X$5=1</formula>
    </cfRule>
  </conditionalFormatting>
  <conditionalFormatting sqref="O50 V50">
    <cfRule type="expression" priority="395" dxfId="0" stopIfTrue="1">
      <formula>$X$5=2</formula>
    </cfRule>
  </conditionalFormatting>
  <conditionalFormatting sqref="P50 W50">
    <cfRule type="expression" priority="394" dxfId="0" stopIfTrue="1">
      <formula>$X$5=3</formula>
    </cfRule>
  </conditionalFormatting>
  <conditionalFormatting sqref="N51 U51">
    <cfRule type="expression" priority="393" dxfId="0" stopIfTrue="1">
      <formula>$X$6=1</formula>
    </cfRule>
  </conditionalFormatting>
  <conditionalFormatting sqref="O51 V51">
    <cfRule type="expression" priority="392" dxfId="0" stopIfTrue="1">
      <formula>$X$6=2</formula>
    </cfRule>
  </conditionalFormatting>
  <conditionalFormatting sqref="P51 W51">
    <cfRule type="expression" priority="391" dxfId="0" stopIfTrue="1">
      <formula>$X$6=3</formula>
    </cfRule>
  </conditionalFormatting>
  <conditionalFormatting sqref="N52 U52">
    <cfRule type="expression" priority="390" dxfId="0" stopIfTrue="1">
      <formula>$X$7=1</formula>
    </cfRule>
  </conditionalFormatting>
  <conditionalFormatting sqref="O52 V52">
    <cfRule type="expression" priority="389" dxfId="0" stopIfTrue="1">
      <formula>$X$7=2</formula>
    </cfRule>
  </conditionalFormatting>
  <conditionalFormatting sqref="P52 W52">
    <cfRule type="expression" priority="388" dxfId="0" stopIfTrue="1">
      <formula>$X$7=3</formula>
    </cfRule>
  </conditionalFormatting>
  <conditionalFormatting sqref="N54 U54">
    <cfRule type="expression" priority="387" dxfId="0" stopIfTrue="1">
      <formula>$X$9=1</formula>
    </cfRule>
  </conditionalFormatting>
  <conditionalFormatting sqref="O54 V54">
    <cfRule type="expression" priority="386" dxfId="0" stopIfTrue="1">
      <formula>$X$9=2</formula>
    </cfRule>
  </conditionalFormatting>
  <conditionalFormatting sqref="P54 W54">
    <cfRule type="expression" priority="385" dxfId="0" stopIfTrue="1">
      <formula>$X$9=3</formula>
    </cfRule>
  </conditionalFormatting>
  <conditionalFormatting sqref="N55 U55">
    <cfRule type="expression" priority="384" dxfId="0" stopIfTrue="1">
      <formula>$X$10=1</formula>
    </cfRule>
  </conditionalFormatting>
  <conditionalFormatting sqref="O55 V55">
    <cfRule type="expression" priority="383" dxfId="0" stopIfTrue="1">
      <formula>$X$10=2</formula>
    </cfRule>
  </conditionalFormatting>
  <conditionalFormatting sqref="P55 W55">
    <cfRule type="expression" priority="382" dxfId="0" stopIfTrue="1">
      <formula>$X$10=3</formula>
    </cfRule>
  </conditionalFormatting>
  <conditionalFormatting sqref="N56 U56">
    <cfRule type="expression" priority="381" dxfId="0" stopIfTrue="1">
      <formula>$X$11=1</formula>
    </cfRule>
  </conditionalFormatting>
  <conditionalFormatting sqref="O56 V56">
    <cfRule type="expression" priority="380" dxfId="0" stopIfTrue="1">
      <formula>$X$11=2</formula>
    </cfRule>
  </conditionalFormatting>
  <conditionalFormatting sqref="P56 W56">
    <cfRule type="expression" priority="379" dxfId="0" stopIfTrue="1">
      <formula>$X$11=3</formula>
    </cfRule>
  </conditionalFormatting>
  <conditionalFormatting sqref="N5 U5">
    <cfRule type="expression" priority="378" dxfId="0" stopIfTrue="1">
      <formula>$X$5=1</formula>
    </cfRule>
  </conditionalFormatting>
  <conditionalFormatting sqref="O5 V5">
    <cfRule type="expression" priority="377" dxfId="0" stopIfTrue="1">
      <formula>$X$5=2</formula>
    </cfRule>
  </conditionalFormatting>
  <conditionalFormatting sqref="P5 W5">
    <cfRule type="expression" priority="376" dxfId="0" stopIfTrue="1">
      <formula>$X$5=3</formula>
    </cfRule>
  </conditionalFormatting>
  <conditionalFormatting sqref="N6 U6">
    <cfRule type="expression" priority="375" dxfId="0" stopIfTrue="1">
      <formula>$X$6=1</formula>
    </cfRule>
  </conditionalFormatting>
  <conditionalFormatting sqref="O6 V6">
    <cfRule type="expression" priority="374" dxfId="0" stopIfTrue="1">
      <formula>$X$6=2</formula>
    </cfRule>
  </conditionalFormatting>
  <conditionalFormatting sqref="P6 W6">
    <cfRule type="expression" priority="373" dxfId="0" stopIfTrue="1">
      <formula>$X$6=3</formula>
    </cfRule>
  </conditionalFormatting>
  <conditionalFormatting sqref="N7 U7">
    <cfRule type="expression" priority="372" dxfId="0" stopIfTrue="1">
      <formula>$X$7=1</formula>
    </cfRule>
  </conditionalFormatting>
  <conditionalFormatting sqref="O7 V7">
    <cfRule type="expression" priority="371" dxfId="0" stopIfTrue="1">
      <formula>$X$7=2</formula>
    </cfRule>
  </conditionalFormatting>
  <conditionalFormatting sqref="P7 W7">
    <cfRule type="expression" priority="370" dxfId="0" stopIfTrue="1">
      <formula>$X$7=3</formula>
    </cfRule>
  </conditionalFormatting>
  <conditionalFormatting sqref="N9 U9">
    <cfRule type="expression" priority="369" dxfId="0" stopIfTrue="1">
      <formula>$X$9=1</formula>
    </cfRule>
  </conditionalFormatting>
  <conditionalFormatting sqref="O9 V9">
    <cfRule type="expression" priority="368" dxfId="0" stopIfTrue="1">
      <formula>$X$9=2</formula>
    </cfRule>
  </conditionalFormatting>
  <conditionalFormatting sqref="P9 W9">
    <cfRule type="expression" priority="367" dxfId="0" stopIfTrue="1">
      <formula>$X$9=3</formula>
    </cfRule>
  </conditionalFormatting>
  <conditionalFormatting sqref="N10 U10">
    <cfRule type="expression" priority="366" dxfId="0" stopIfTrue="1">
      <formula>$X$10=1</formula>
    </cfRule>
  </conditionalFormatting>
  <conditionalFormatting sqref="O10 V10">
    <cfRule type="expression" priority="365" dxfId="0" stopIfTrue="1">
      <formula>$X$10=2</formula>
    </cfRule>
  </conditionalFormatting>
  <conditionalFormatting sqref="P10 W10">
    <cfRule type="expression" priority="364" dxfId="0" stopIfTrue="1">
      <formula>$X$10=3</formula>
    </cfRule>
  </conditionalFormatting>
  <conditionalFormatting sqref="N11 U11">
    <cfRule type="expression" priority="363" dxfId="0" stopIfTrue="1">
      <formula>$X$11=1</formula>
    </cfRule>
  </conditionalFormatting>
  <conditionalFormatting sqref="O11 V11">
    <cfRule type="expression" priority="362" dxfId="0" stopIfTrue="1">
      <formula>$X$11=2</formula>
    </cfRule>
  </conditionalFormatting>
  <conditionalFormatting sqref="P11 W11">
    <cfRule type="expression" priority="361" dxfId="0" stopIfTrue="1">
      <formula>$X$11=3</formula>
    </cfRule>
  </conditionalFormatting>
  <conditionalFormatting sqref="N14 U14">
    <cfRule type="expression" priority="360" dxfId="0" stopIfTrue="1">
      <formula>$X$5=1</formula>
    </cfRule>
  </conditionalFormatting>
  <conditionalFormatting sqref="O14 V14">
    <cfRule type="expression" priority="359" dxfId="0" stopIfTrue="1">
      <formula>$X$5=2</formula>
    </cfRule>
  </conditionalFormatting>
  <conditionalFormatting sqref="P14 W14">
    <cfRule type="expression" priority="358" dxfId="0" stopIfTrue="1">
      <formula>$X$5=3</formula>
    </cfRule>
  </conditionalFormatting>
  <conditionalFormatting sqref="N15 U15">
    <cfRule type="expression" priority="357" dxfId="0" stopIfTrue="1">
      <formula>$X$6=1</formula>
    </cfRule>
  </conditionalFormatting>
  <conditionalFormatting sqref="O15 V15">
    <cfRule type="expression" priority="356" dxfId="0" stopIfTrue="1">
      <formula>$X$6=2</formula>
    </cfRule>
  </conditionalFormatting>
  <conditionalFormatting sqref="P15 W15">
    <cfRule type="expression" priority="355" dxfId="0" stopIfTrue="1">
      <formula>$X$6=3</formula>
    </cfRule>
  </conditionalFormatting>
  <conditionalFormatting sqref="N16 U16">
    <cfRule type="expression" priority="354" dxfId="0" stopIfTrue="1">
      <formula>$X$7=1</formula>
    </cfRule>
  </conditionalFormatting>
  <conditionalFormatting sqref="O16 V16">
    <cfRule type="expression" priority="353" dxfId="0" stopIfTrue="1">
      <formula>$X$7=2</formula>
    </cfRule>
  </conditionalFormatting>
  <conditionalFormatting sqref="P16 W16">
    <cfRule type="expression" priority="352" dxfId="0" stopIfTrue="1">
      <formula>$X$7=3</formula>
    </cfRule>
  </conditionalFormatting>
  <conditionalFormatting sqref="N18 U18">
    <cfRule type="expression" priority="351" dxfId="0" stopIfTrue="1">
      <formula>$X$9=1</formula>
    </cfRule>
  </conditionalFormatting>
  <conditionalFormatting sqref="O18 V18">
    <cfRule type="expression" priority="350" dxfId="0" stopIfTrue="1">
      <formula>$X$9=2</formula>
    </cfRule>
  </conditionalFormatting>
  <conditionalFormatting sqref="P18 W18">
    <cfRule type="expression" priority="349" dxfId="0" stopIfTrue="1">
      <formula>$X$9=3</formula>
    </cfRule>
  </conditionalFormatting>
  <conditionalFormatting sqref="N19 U19">
    <cfRule type="expression" priority="348" dxfId="0" stopIfTrue="1">
      <formula>$X$10=1</formula>
    </cfRule>
  </conditionalFormatting>
  <conditionalFormatting sqref="O19 V19">
    <cfRule type="expression" priority="347" dxfId="0" stopIfTrue="1">
      <formula>$X$10=2</formula>
    </cfRule>
  </conditionalFormatting>
  <conditionalFormatting sqref="P19 W19">
    <cfRule type="expression" priority="346" dxfId="0" stopIfTrue="1">
      <formula>$X$10=3</formula>
    </cfRule>
  </conditionalFormatting>
  <conditionalFormatting sqref="N20 U20">
    <cfRule type="expression" priority="345" dxfId="0" stopIfTrue="1">
      <formula>$X$11=1</formula>
    </cfRule>
  </conditionalFormatting>
  <conditionalFormatting sqref="O20 V20">
    <cfRule type="expression" priority="344" dxfId="0" stopIfTrue="1">
      <formula>$X$11=2</formula>
    </cfRule>
  </conditionalFormatting>
  <conditionalFormatting sqref="P20 W20">
    <cfRule type="expression" priority="343" dxfId="0" stopIfTrue="1">
      <formula>$X$11=3</formula>
    </cfRule>
  </conditionalFormatting>
  <conditionalFormatting sqref="N23 U23">
    <cfRule type="expression" priority="342" dxfId="0" stopIfTrue="1">
      <formula>$X$5=1</formula>
    </cfRule>
  </conditionalFormatting>
  <conditionalFormatting sqref="O23 V23">
    <cfRule type="expression" priority="341" dxfId="0" stopIfTrue="1">
      <formula>$X$5=2</formula>
    </cfRule>
  </conditionalFormatting>
  <conditionalFormatting sqref="P23 W23">
    <cfRule type="expression" priority="340" dxfId="0" stopIfTrue="1">
      <formula>$X$5=3</formula>
    </cfRule>
  </conditionalFormatting>
  <conditionalFormatting sqref="N24 U24">
    <cfRule type="expression" priority="339" dxfId="0" stopIfTrue="1">
      <formula>$X$6=1</formula>
    </cfRule>
  </conditionalFormatting>
  <conditionalFormatting sqref="O24 V24">
    <cfRule type="expression" priority="338" dxfId="0" stopIfTrue="1">
      <formula>$X$6=2</formula>
    </cfRule>
  </conditionalFormatting>
  <conditionalFormatting sqref="P24 W24">
    <cfRule type="expression" priority="337" dxfId="0" stopIfTrue="1">
      <formula>$X$6=3</formula>
    </cfRule>
  </conditionalFormatting>
  <conditionalFormatting sqref="N25 U25">
    <cfRule type="expression" priority="336" dxfId="0" stopIfTrue="1">
      <formula>$X$7=1</formula>
    </cfRule>
  </conditionalFormatting>
  <conditionalFormatting sqref="O25 V25">
    <cfRule type="expression" priority="335" dxfId="0" stopIfTrue="1">
      <formula>$X$7=2</formula>
    </cfRule>
  </conditionalFormatting>
  <conditionalFormatting sqref="P25 W25">
    <cfRule type="expression" priority="334" dxfId="0" stopIfTrue="1">
      <formula>$X$7=3</formula>
    </cfRule>
  </conditionalFormatting>
  <conditionalFormatting sqref="N27 U27">
    <cfRule type="expression" priority="333" dxfId="0" stopIfTrue="1">
      <formula>$X$9=1</formula>
    </cfRule>
  </conditionalFormatting>
  <conditionalFormatting sqref="O27 V27">
    <cfRule type="expression" priority="332" dxfId="0" stopIfTrue="1">
      <formula>$X$9=2</formula>
    </cfRule>
  </conditionalFormatting>
  <conditionalFormatting sqref="P27 W27">
    <cfRule type="expression" priority="331" dxfId="0" stopIfTrue="1">
      <formula>$X$9=3</formula>
    </cfRule>
  </conditionalFormatting>
  <conditionalFormatting sqref="N28 U28">
    <cfRule type="expression" priority="330" dxfId="0" stopIfTrue="1">
      <formula>$X$10=1</formula>
    </cfRule>
  </conditionalFormatting>
  <conditionalFormatting sqref="O28 V28">
    <cfRule type="expression" priority="329" dxfId="0" stopIfTrue="1">
      <formula>$X$10=2</formula>
    </cfRule>
  </conditionalFormatting>
  <conditionalFormatting sqref="P28 W28">
    <cfRule type="expression" priority="328" dxfId="0" stopIfTrue="1">
      <formula>$X$10=3</formula>
    </cfRule>
  </conditionalFormatting>
  <conditionalFormatting sqref="N29 U29">
    <cfRule type="expression" priority="327" dxfId="0" stopIfTrue="1">
      <formula>$X$11=1</formula>
    </cfRule>
  </conditionalFormatting>
  <conditionalFormatting sqref="O29 V29">
    <cfRule type="expression" priority="326" dxfId="0" stopIfTrue="1">
      <formula>$X$11=2</formula>
    </cfRule>
  </conditionalFormatting>
  <conditionalFormatting sqref="P29 W29">
    <cfRule type="expression" priority="325" dxfId="0" stopIfTrue="1">
      <formula>$X$11=3</formula>
    </cfRule>
  </conditionalFormatting>
  <conditionalFormatting sqref="N32 U32">
    <cfRule type="expression" priority="324" dxfId="0" stopIfTrue="1">
      <formula>$X$5=1</formula>
    </cfRule>
  </conditionalFormatting>
  <conditionalFormatting sqref="O32 V32">
    <cfRule type="expression" priority="323" dxfId="0" stopIfTrue="1">
      <formula>$X$5=2</formula>
    </cfRule>
  </conditionalFormatting>
  <conditionalFormatting sqref="P32 W32">
    <cfRule type="expression" priority="322" dxfId="0" stopIfTrue="1">
      <formula>$X$5=3</formula>
    </cfRule>
  </conditionalFormatting>
  <conditionalFormatting sqref="N33 U33">
    <cfRule type="expression" priority="321" dxfId="0" stopIfTrue="1">
      <formula>$X$6=1</formula>
    </cfRule>
  </conditionalFormatting>
  <conditionalFormatting sqref="O33 V33">
    <cfRule type="expression" priority="320" dxfId="0" stopIfTrue="1">
      <formula>$X$6=2</formula>
    </cfRule>
  </conditionalFormatting>
  <conditionalFormatting sqref="P33 W33">
    <cfRule type="expression" priority="319" dxfId="0" stopIfTrue="1">
      <formula>$X$6=3</formula>
    </cfRule>
  </conditionalFormatting>
  <conditionalFormatting sqref="N34 U34">
    <cfRule type="expression" priority="318" dxfId="0" stopIfTrue="1">
      <formula>$X$7=1</formula>
    </cfRule>
  </conditionalFormatting>
  <conditionalFormatting sqref="O34 V34">
    <cfRule type="expression" priority="317" dxfId="0" stopIfTrue="1">
      <formula>$X$7=2</formula>
    </cfRule>
  </conditionalFormatting>
  <conditionalFormatting sqref="P34 W34">
    <cfRule type="expression" priority="316" dxfId="0" stopIfTrue="1">
      <formula>$X$7=3</formula>
    </cfRule>
  </conditionalFormatting>
  <conditionalFormatting sqref="N36 U36">
    <cfRule type="expression" priority="315" dxfId="0" stopIfTrue="1">
      <formula>$X$9=1</formula>
    </cfRule>
  </conditionalFormatting>
  <conditionalFormatting sqref="O36 V36">
    <cfRule type="expression" priority="314" dxfId="0" stopIfTrue="1">
      <formula>$X$9=2</formula>
    </cfRule>
  </conditionalFormatting>
  <conditionalFormatting sqref="P36 W36">
    <cfRule type="expression" priority="313" dxfId="0" stopIfTrue="1">
      <formula>$X$9=3</formula>
    </cfRule>
  </conditionalFormatting>
  <conditionalFormatting sqref="N37 U37">
    <cfRule type="expression" priority="312" dxfId="0" stopIfTrue="1">
      <formula>$X$10=1</formula>
    </cfRule>
  </conditionalFormatting>
  <conditionalFormatting sqref="O37 V37">
    <cfRule type="expression" priority="311" dxfId="0" stopIfTrue="1">
      <formula>$X$10=2</formula>
    </cfRule>
  </conditionalFormatting>
  <conditionalFormatting sqref="P37 W37">
    <cfRule type="expression" priority="310" dxfId="0" stopIfTrue="1">
      <formula>$X$10=3</formula>
    </cfRule>
  </conditionalFormatting>
  <conditionalFormatting sqref="N38 U38">
    <cfRule type="expression" priority="309" dxfId="0" stopIfTrue="1">
      <formula>$X$11=1</formula>
    </cfRule>
  </conditionalFormatting>
  <conditionalFormatting sqref="O38 V38">
    <cfRule type="expression" priority="308" dxfId="0" stopIfTrue="1">
      <formula>$X$11=2</formula>
    </cfRule>
  </conditionalFormatting>
  <conditionalFormatting sqref="P38 W38">
    <cfRule type="expression" priority="307" dxfId="0" stopIfTrue="1">
      <formula>$X$11=3</formula>
    </cfRule>
  </conditionalFormatting>
  <conditionalFormatting sqref="N41 U41">
    <cfRule type="expression" priority="306" dxfId="0" stopIfTrue="1">
      <formula>$X$5=1</formula>
    </cfRule>
  </conditionalFormatting>
  <conditionalFormatting sqref="O41 V41">
    <cfRule type="expression" priority="305" dxfId="0" stopIfTrue="1">
      <formula>$X$5=2</formula>
    </cfRule>
  </conditionalFormatting>
  <conditionalFormatting sqref="P41 W41">
    <cfRule type="expression" priority="304" dxfId="0" stopIfTrue="1">
      <formula>$X$5=3</formula>
    </cfRule>
  </conditionalFormatting>
  <conditionalFormatting sqref="N42 U42">
    <cfRule type="expression" priority="303" dxfId="0" stopIfTrue="1">
      <formula>$X$6=1</formula>
    </cfRule>
  </conditionalFormatting>
  <conditionalFormatting sqref="O42 V42">
    <cfRule type="expression" priority="302" dxfId="0" stopIfTrue="1">
      <formula>$X$6=2</formula>
    </cfRule>
  </conditionalFormatting>
  <conditionalFormatting sqref="P42 W42">
    <cfRule type="expression" priority="301" dxfId="0" stopIfTrue="1">
      <formula>$X$6=3</formula>
    </cfRule>
  </conditionalFormatting>
  <conditionalFormatting sqref="N43 U43">
    <cfRule type="expression" priority="300" dxfId="0" stopIfTrue="1">
      <formula>$X$7=1</formula>
    </cfRule>
  </conditionalFormatting>
  <conditionalFormatting sqref="O43 V43">
    <cfRule type="expression" priority="299" dxfId="0" stopIfTrue="1">
      <formula>$X$7=2</formula>
    </cfRule>
  </conditionalFormatting>
  <conditionalFormatting sqref="P43 W43">
    <cfRule type="expression" priority="298" dxfId="0" stopIfTrue="1">
      <formula>$X$7=3</formula>
    </cfRule>
  </conditionalFormatting>
  <conditionalFormatting sqref="N45 U45">
    <cfRule type="expression" priority="297" dxfId="0" stopIfTrue="1">
      <formula>$X$9=1</formula>
    </cfRule>
  </conditionalFormatting>
  <conditionalFormatting sqref="O45 V45">
    <cfRule type="expression" priority="296" dxfId="0" stopIfTrue="1">
      <formula>$X$9=2</formula>
    </cfRule>
  </conditionalFormatting>
  <conditionalFormatting sqref="P45 W45">
    <cfRule type="expression" priority="295" dxfId="0" stopIfTrue="1">
      <formula>$X$9=3</formula>
    </cfRule>
  </conditionalFormatting>
  <conditionalFormatting sqref="N46 U46">
    <cfRule type="expression" priority="294" dxfId="0" stopIfTrue="1">
      <formula>$X$10=1</formula>
    </cfRule>
  </conditionalFormatting>
  <conditionalFormatting sqref="O46 V46">
    <cfRule type="expression" priority="293" dxfId="0" stopIfTrue="1">
      <formula>$X$10=2</formula>
    </cfRule>
  </conditionalFormatting>
  <conditionalFormatting sqref="P46 W46">
    <cfRule type="expression" priority="292" dxfId="0" stopIfTrue="1">
      <formula>$X$10=3</formula>
    </cfRule>
  </conditionalFormatting>
  <conditionalFormatting sqref="N47 U47">
    <cfRule type="expression" priority="291" dxfId="0" stopIfTrue="1">
      <formula>$X$11=1</formula>
    </cfRule>
  </conditionalFormatting>
  <conditionalFormatting sqref="O47 V47">
    <cfRule type="expression" priority="290" dxfId="0" stopIfTrue="1">
      <formula>$X$11=2</formula>
    </cfRule>
  </conditionalFormatting>
  <conditionalFormatting sqref="P47 W47">
    <cfRule type="expression" priority="289" dxfId="0" stopIfTrue="1">
      <formula>$X$11=3</formula>
    </cfRule>
  </conditionalFormatting>
  <conditionalFormatting sqref="N50 U50">
    <cfRule type="expression" priority="288" dxfId="0" stopIfTrue="1">
      <formula>$X$5=1</formula>
    </cfRule>
  </conditionalFormatting>
  <conditionalFormatting sqref="O50 V50">
    <cfRule type="expression" priority="287" dxfId="0" stopIfTrue="1">
      <formula>$X$5=2</formula>
    </cfRule>
  </conditionalFormatting>
  <conditionalFormatting sqref="P50 W50">
    <cfRule type="expression" priority="286" dxfId="0" stopIfTrue="1">
      <formula>$X$5=3</formula>
    </cfRule>
  </conditionalFormatting>
  <conditionalFormatting sqref="N51 U51">
    <cfRule type="expression" priority="285" dxfId="0" stopIfTrue="1">
      <formula>$X$6=1</formula>
    </cfRule>
  </conditionalFormatting>
  <conditionalFormatting sqref="O51 V51">
    <cfRule type="expression" priority="284" dxfId="0" stopIfTrue="1">
      <formula>$X$6=2</formula>
    </cfRule>
  </conditionalFormatting>
  <conditionalFormatting sqref="P51 W51">
    <cfRule type="expression" priority="283" dxfId="0" stopIfTrue="1">
      <formula>$X$6=3</formula>
    </cfRule>
  </conditionalFormatting>
  <conditionalFormatting sqref="N52 U52">
    <cfRule type="expression" priority="282" dxfId="0" stopIfTrue="1">
      <formula>$X$7=1</formula>
    </cfRule>
  </conditionalFormatting>
  <conditionalFormatting sqref="O52 V52">
    <cfRule type="expression" priority="281" dxfId="0" stopIfTrue="1">
      <formula>$X$7=2</formula>
    </cfRule>
  </conditionalFormatting>
  <conditionalFormatting sqref="P52 W52">
    <cfRule type="expression" priority="280" dxfId="0" stopIfTrue="1">
      <formula>$X$7=3</formula>
    </cfRule>
  </conditionalFormatting>
  <conditionalFormatting sqref="N54 U54">
    <cfRule type="expression" priority="279" dxfId="0" stopIfTrue="1">
      <formula>$X$9=1</formula>
    </cfRule>
  </conditionalFormatting>
  <conditionalFormatting sqref="O54 V54">
    <cfRule type="expression" priority="278" dxfId="0" stopIfTrue="1">
      <formula>$X$9=2</formula>
    </cfRule>
  </conditionalFormatting>
  <conditionalFormatting sqref="P54 W54">
    <cfRule type="expression" priority="277" dxfId="0" stopIfTrue="1">
      <formula>$X$9=3</formula>
    </cfRule>
  </conditionalFormatting>
  <conditionalFormatting sqref="N55 U55">
    <cfRule type="expression" priority="276" dxfId="0" stopIfTrue="1">
      <formula>$X$10=1</formula>
    </cfRule>
  </conditionalFormatting>
  <conditionalFormatting sqref="O55 V55">
    <cfRule type="expression" priority="275" dxfId="0" stopIfTrue="1">
      <formula>$X$10=2</formula>
    </cfRule>
  </conditionalFormatting>
  <conditionalFormatting sqref="P55 W55">
    <cfRule type="expression" priority="274" dxfId="0" stopIfTrue="1">
      <formula>$X$10=3</formula>
    </cfRule>
  </conditionalFormatting>
  <conditionalFormatting sqref="N56 U56">
    <cfRule type="expression" priority="273" dxfId="0" stopIfTrue="1">
      <formula>$X$11=1</formula>
    </cfRule>
  </conditionalFormatting>
  <conditionalFormatting sqref="O56 V56">
    <cfRule type="expression" priority="272" dxfId="0" stopIfTrue="1">
      <formula>$X$11=2</formula>
    </cfRule>
  </conditionalFormatting>
  <conditionalFormatting sqref="P56 W56">
    <cfRule type="expression" priority="271" dxfId="0" stopIfTrue="1">
      <formula>$X$11=3</formula>
    </cfRule>
  </conditionalFormatting>
  <conditionalFormatting sqref="U14 U23 U32">
    <cfRule type="expression" priority="270" dxfId="0" stopIfTrue="1">
      <formula>$X$5=1</formula>
    </cfRule>
  </conditionalFormatting>
  <conditionalFormatting sqref="V14 V23 V32">
    <cfRule type="expression" priority="269" dxfId="0" stopIfTrue="1">
      <formula>$X$5=2</formula>
    </cfRule>
  </conditionalFormatting>
  <conditionalFormatting sqref="W14 W23 W32">
    <cfRule type="expression" priority="268" dxfId="0" stopIfTrue="1">
      <formula>$X$5=3</formula>
    </cfRule>
  </conditionalFormatting>
  <conditionalFormatting sqref="U15 U24 U33">
    <cfRule type="expression" priority="267" dxfId="0" stopIfTrue="1">
      <formula>$X$6=1</formula>
    </cfRule>
  </conditionalFormatting>
  <conditionalFormatting sqref="V15 V24 V33">
    <cfRule type="expression" priority="266" dxfId="0" stopIfTrue="1">
      <formula>$X$6=2</formula>
    </cfRule>
  </conditionalFormatting>
  <conditionalFormatting sqref="W15 W24 W33">
    <cfRule type="expression" priority="265" dxfId="0" stopIfTrue="1">
      <formula>$X$6=3</formula>
    </cfRule>
  </conditionalFormatting>
  <conditionalFormatting sqref="U16 U25 U34">
    <cfRule type="expression" priority="264" dxfId="0" stopIfTrue="1">
      <formula>$X$7=1</formula>
    </cfRule>
  </conditionalFormatting>
  <conditionalFormatting sqref="V16 V25 V34">
    <cfRule type="expression" priority="263" dxfId="0" stopIfTrue="1">
      <formula>$X$7=2</formula>
    </cfRule>
  </conditionalFormatting>
  <conditionalFormatting sqref="W16 W25 W34">
    <cfRule type="expression" priority="262" dxfId="0" stopIfTrue="1">
      <formula>$X$7=3</formula>
    </cfRule>
  </conditionalFormatting>
  <conditionalFormatting sqref="U18 U27 U36">
    <cfRule type="expression" priority="261" dxfId="0" stopIfTrue="1">
      <formula>$X$9=1</formula>
    </cfRule>
  </conditionalFormatting>
  <conditionalFormatting sqref="V18 V27 V36">
    <cfRule type="expression" priority="260" dxfId="0" stopIfTrue="1">
      <formula>$X$9=2</formula>
    </cfRule>
  </conditionalFormatting>
  <conditionalFormatting sqref="W18 W27 W36">
    <cfRule type="expression" priority="259" dxfId="0" stopIfTrue="1">
      <formula>$X$9=3</formula>
    </cfRule>
  </conditionalFormatting>
  <conditionalFormatting sqref="U19 U28 U37">
    <cfRule type="expression" priority="258" dxfId="0" stopIfTrue="1">
      <formula>$X$10=1</formula>
    </cfRule>
  </conditionalFormatting>
  <conditionalFormatting sqref="V19 V28 V37">
    <cfRule type="expression" priority="257" dxfId="0" stopIfTrue="1">
      <formula>$X$10=2</formula>
    </cfRule>
  </conditionalFormatting>
  <conditionalFormatting sqref="W19 W28 W37">
    <cfRule type="expression" priority="256" dxfId="0" stopIfTrue="1">
      <formula>$X$10=3</formula>
    </cfRule>
  </conditionalFormatting>
  <conditionalFormatting sqref="U20 U29 U38">
    <cfRule type="expression" priority="255" dxfId="0" stopIfTrue="1">
      <formula>$X$11=1</formula>
    </cfRule>
  </conditionalFormatting>
  <conditionalFormatting sqref="V20 V29 V38">
    <cfRule type="expression" priority="254" dxfId="0" stopIfTrue="1">
      <formula>$X$11=2</formula>
    </cfRule>
  </conditionalFormatting>
  <conditionalFormatting sqref="W20 W29 W38">
    <cfRule type="expression" priority="253" dxfId="0" stopIfTrue="1">
      <formula>$X$11=3</formula>
    </cfRule>
  </conditionalFormatting>
  <conditionalFormatting sqref="N14 N23 N32">
    <cfRule type="expression" priority="252" dxfId="0" stopIfTrue="1">
      <formula>$X$5=1</formula>
    </cfRule>
  </conditionalFormatting>
  <conditionalFormatting sqref="O14 O23 O32">
    <cfRule type="expression" priority="251" dxfId="0" stopIfTrue="1">
      <formula>$X$5=2</formula>
    </cfRule>
  </conditionalFormatting>
  <conditionalFormatting sqref="P14 P23 P32">
    <cfRule type="expression" priority="250" dxfId="0" stopIfTrue="1">
      <formula>$X$5=3</formula>
    </cfRule>
  </conditionalFormatting>
  <conditionalFormatting sqref="N15 N24 N33">
    <cfRule type="expression" priority="249" dxfId="0" stopIfTrue="1">
      <formula>$X$6=1</formula>
    </cfRule>
  </conditionalFormatting>
  <conditionalFormatting sqref="O15 O24 O33">
    <cfRule type="expression" priority="248" dxfId="0" stopIfTrue="1">
      <formula>$X$6=2</formula>
    </cfRule>
  </conditionalFormatting>
  <conditionalFormatting sqref="P15 P24 P33">
    <cfRule type="expression" priority="247" dxfId="0" stopIfTrue="1">
      <formula>$X$6=3</formula>
    </cfRule>
  </conditionalFormatting>
  <conditionalFormatting sqref="N16 N25 N34">
    <cfRule type="expression" priority="246" dxfId="0" stopIfTrue="1">
      <formula>$X$7=1</formula>
    </cfRule>
  </conditionalFormatting>
  <conditionalFormatting sqref="O16 O25 O34">
    <cfRule type="expression" priority="245" dxfId="0" stopIfTrue="1">
      <formula>$X$7=2</formula>
    </cfRule>
  </conditionalFormatting>
  <conditionalFormatting sqref="P16 P25 P34">
    <cfRule type="expression" priority="244" dxfId="0" stopIfTrue="1">
      <formula>$X$7=3</formula>
    </cfRule>
  </conditionalFormatting>
  <conditionalFormatting sqref="N18 N27 N36">
    <cfRule type="expression" priority="243" dxfId="0" stopIfTrue="1">
      <formula>$X$9=1</formula>
    </cfRule>
  </conditionalFormatting>
  <conditionalFormatting sqref="O18 O27 O36">
    <cfRule type="expression" priority="242" dxfId="0" stopIfTrue="1">
      <formula>$X$9=2</formula>
    </cfRule>
  </conditionalFormatting>
  <conditionalFormatting sqref="P18 P27 P36">
    <cfRule type="expression" priority="241" dxfId="0" stopIfTrue="1">
      <formula>$X$9=3</formula>
    </cfRule>
  </conditionalFormatting>
  <conditionalFormatting sqref="N19 N28 N37">
    <cfRule type="expression" priority="240" dxfId="0" stopIfTrue="1">
      <formula>$X$10=1</formula>
    </cfRule>
  </conditionalFormatting>
  <conditionalFormatting sqref="O19 O28 O37">
    <cfRule type="expression" priority="239" dxfId="0" stopIfTrue="1">
      <formula>$X$10=2</formula>
    </cfRule>
  </conditionalFormatting>
  <conditionalFormatting sqref="P19 P28 P37">
    <cfRule type="expression" priority="238" dxfId="0" stopIfTrue="1">
      <formula>$X$10=3</formula>
    </cfRule>
  </conditionalFormatting>
  <conditionalFormatting sqref="N20 N29 N38">
    <cfRule type="expression" priority="237" dxfId="0" stopIfTrue="1">
      <formula>$X$11=1</formula>
    </cfRule>
  </conditionalFormatting>
  <conditionalFormatting sqref="O20 O29 O38">
    <cfRule type="expression" priority="236" dxfId="0" stopIfTrue="1">
      <formula>$X$11=2</formula>
    </cfRule>
  </conditionalFormatting>
  <conditionalFormatting sqref="P20 P29 P38">
    <cfRule type="expression" priority="235" dxfId="0" stopIfTrue="1">
      <formula>$X$11=3</formula>
    </cfRule>
  </conditionalFormatting>
  <conditionalFormatting sqref="N5 U5">
    <cfRule type="expression" priority="234" dxfId="0" stopIfTrue="1">
      <formula>$X$5=1</formula>
    </cfRule>
  </conditionalFormatting>
  <conditionalFormatting sqref="O5 V5">
    <cfRule type="expression" priority="233" dxfId="0" stopIfTrue="1">
      <formula>$X$5=2</formula>
    </cfRule>
  </conditionalFormatting>
  <conditionalFormatting sqref="P5 W5">
    <cfRule type="expression" priority="232" dxfId="0" stopIfTrue="1">
      <formula>$X$5=3</formula>
    </cfRule>
  </conditionalFormatting>
  <conditionalFormatting sqref="N6 U6">
    <cfRule type="expression" priority="231" dxfId="0" stopIfTrue="1">
      <formula>$X$6=1</formula>
    </cfRule>
  </conditionalFormatting>
  <conditionalFormatting sqref="O6 V6">
    <cfRule type="expression" priority="230" dxfId="0" stopIfTrue="1">
      <formula>$X$6=2</formula>
    </cfRule>
  </conditionalFormatting>
  <conditionalFormatting sqref="P6 W6">
    <cfRule type="expression" priority="229" dxfId="0" stopIfTrue="1">
      <formula>$X$6=3</formula>
    </cfRule>
  </conditionalFormatting>
  <conditionalFormatting sqref="N7 U7">
    <cfRule type="expression" priority="228" dxfId="0" stopIfTrue="1">
      <formula>$X$7=1</formula>
    </cfRule>
  </conditionalFormatting>
  <conditionalFormatting sqref="O7 V7">
    <cfRule type="expression" priority="227" dxfId="0" stopIfTrue="1">
      <formula>$X$7=2</formula>
    </cfRule>
  </conditionalFormatting>
  <conditionalFormatting sqref="P7 W7">
    <cfRule type="expression" priority="226" dxfId="0" stopIfTrue="1">
      <formula>$X$7=3</formula>
    </cfRule>
  </conditionalFormatting>
  <conditionalFormatting sqref="N9 U9">
    <cfRule type="expression" priority="225" dxfId="0" stopIfTrue="1">
      <formula>$X$9=1</formula>
    </cfRule>
  </conditionalFormatting>
  <conditionalFormatting sqref="O9 V9">
    <cfRule type="expression" priority="224" dxfId="0" stopIfTrue="1">
      <formula>$X$9=2</formula>
    </cfRule>
  </conditionalFormatting>
  <conditionalFormatting sqref="P9 W9">
    <cfRule type="expression" priority="223" dxfId="0" stopIfTrue="1">
      <formula>$X$9=3</formula>
    </cfRule>
  </conditionalFormatting>
  <conditionalFormatting sqref="N10 U10">
    <cfRule type="expression" priority="222" dxfId="0" stopIfTrue="1">
      <formula>$X$10=1</formula>
    </cfRule>
  </conditionalFormatting>
  <conditionalFormatting sqref="O10 V10">
    <cfRule type="expression" priority="221" dxfId="0" stopIfTrue="1">
      <formula>$X$10=2</formula>
    </cfRule>
  </conditionalFormatting>
  <conditionalFormatting sqref="P10 W10">
    <cfRule type="expression" priority="220" dxfId="0" stopIfTrue="1">
      <formula>$X$10=3</formula>
    </cfRule>
  </conditionalFormatting>
  <conditionalFormatting sqref="N11 U11">
    <cfRule type="expression" priority="219" dxfId="0" stopIfTrue="1">
      <formula>$X$11=1</formula>
    </cfRule>
  </conditionalFormatting>
  <conditionalFormatting sqref="O11 V11">
    <cfRule type="expression" priority="218" dxfId="0" stopIfTrue="1">
      <formula>$X$11=2</formula>
    </cfRule>
  </conditionalFormatting>
  <conditionalFormatting sqref="P11 W11">
    <cfRule type="expression" priority="217" dxfId="0" stopIfTrue="1">
      <formula>$X$11=3</formula>
    </cfRule>
  </conditionalFormatting>
  <conditionalFormatting sqref="N14 U14">
    <cfRule type="expression" priority="216" dxfId="0" stopIfTrue="1">
      <formula>$X$5=1</formula>
    </cfRule>
  </conditionalFormatting>
  <conditionalFormatting sqref="O14 V14">
    <cfRule type="expression" priority="215" dxfId="0" stopIfTrue="1">
      <formula>$X$5=2</formula>
    </cfRule>
  </conditionalFormatting>
  <conditionalFormatting sqref="P14 W14">
    <cfRule type="expression" priority="214" dxfId="0" stopIfTrue="1">
      <formula>$X$5=3</formula>
    </cfRule>
  </conditionalFormatting>
  <conditionalFormatting sqref="N15 U15">
    <cfRule type="expression" priority="213" dxfId="0" stopIfTrue="1">
      <formula>$X$6=1</formula>
    </cfRule>
  </conditionalFormatting>
  <conditionalFormatting sqref="O15 V15">
    <cfRule type="expression" priority="212" dxfId="0" stopIfTrue="1">
      <formula>$X$6=2</formula>
    </cfRule>
  </conditionalFormatting>
  <conditionalFormatting sqref="P15 W15">
    <cfRule type="expression" priority="211" dxfId="0" stopIfTrue="1">
      <formula>$X$6=3</formula>
    </cfRule>
  </conditionalFormatting>
  <conditionalFormatting sqref="N16 U16">
    <cfRule type="expression" priority="210" dxfId="0" stopIfTrue="1">
      <formula>$X$7=1</formula>
    </cfRule>
  </conditionalFormatting>
  <conditionalFormatting sqref="O16 V16">
    <cfRule type="expression" priority="209" dxfId="0" stopIfTrue="1">
      <formula>$X$7=2</formula>
    </cfRule>
  </conditionalFormatting>
  <conditionalFormatting sqref="P16 W16">
    <cfRule type="expression" priority="208" dxfId="0" stopIfTrue="1">
      <formula>$X$7=3</formula>
    </cfRule>
  </conditionalFormatting>
  <conditionalFormatting sqref="N18 U18">
    <cfRule type="expression" priority="207" dxfId="0" stopIfTrue="1">
      <formula>$X$9=1</formula>
    </cfRule>
  </conditionalFormatting>
  <conditionalFormatting sqref="O18 V18">
    <cfRule type="expression" priority="206" dxfId="0" stopIfTrue="1">
      <formula>$X$9=2</formula>
    </cfRule>
  </conditionalFormatting>
  <conditionalFormatting sqref="P18 W18">
    <cfRule type="expression" priority="205" dxfId="0" stopIfTrue="1">
      <formula>$X$9=3</formula>
    </cfRule>
  </conditionalFormatting>
  <conditionalFormatting sqref="N19 U19">
    <cfRule type="expression" priority="204" dxfId="0" stopIfTrue="1">
      <formula>$X$10=1</formula>
    </cfRule>
  </conditionalFormatting>
  <conditionalFormatting sqref="O19 V19">
    <cfRule type="expression" priority="203" dxfId="0" stopIfTrue="1">
      <formula>$X$10=2</formula>
    </cfRule>
  </conditionalFormatting>
  <conditionalFormatting sqref="P19 W19">
    <cfRule type="expression" priority="202" dxfId="0" stopIfTrue="1">
      <formula>$X$10=3</formula>
    </cfRule>
  </conditionalFormatting>
  <conditionalFormatting sqref="N20 U20">
    <cfRule type="expression" priority="201" dxfId="0" stopIfTrue="1">
      <formula>$X$11=1</formula>
    </cfRule>
  </conditionalFormatting>
  <conditionalFormatting sqref="O20 V20">
    <cfRule type="expression" priority="200" dxfId="0" stopIfTrue="1">
      <formula>$X$11=2</formula>
    </cfRule>
  </conditionalFormatting>
  <conditionalFormatting sqref="P20 W20">
    <cfRule type="expression" priority="199" dxfId="0" stopIfTrue="1">
      <formula>$X$11=3</formula>
    </cfRule>
  </conditionalFormatting>
  <conditionalFormatting sqref="N23 U23">
    <cfRule type="expression" priority="198" dxfId="0" stopIfTrue="1">
      <formula>$X$5=1</formula>
    </cfRule>
  </conditionalFormatting>
  <conditionalFormatting sqref="O23 V23">
    <cfRule type="expression" priority="197" dxfId="0" stopIfTrue="1">
      <formula>$X$5=2</formula>
    </cfRule>
  </conditionalFormatting>
  <conditionalFormatting sqref="P23 W23">
    <cfRule type="expression" priority="196" dxfId="0" stopIfTrue="1">
      <formula>$X$5=3</formula>
    </cfRule>
  </conditionalFormatting>
  <conditionalFormatting sqref="N24 U24">
    <cfRule type="expression" priority="195" dxfId="0" stopIfTrue="1">
      <formula>$X$6=1</formula>
    </cfRule>
  </conditionalFormatting>
  <conditionalFormatting sqref="O24 V24">
    <cfRule type="expression" priority="194" dxfId="0" stopIfTrue="1">
      <formula>$X$6=2</formula>
    </cfRule>
  </conditionalFormatting>
  <conditionalFormatting sqref="P24 W24">
    <cfRule type="expression" priority="193" dxfId="0" stopIfTrue="1">
      <formula>$X$6=3</formula>
    </cfRule>
  </conditionalFormatting>
  <conditionalFormatting sqref="N25 U25">
    <cfRule type="expression" priority="192" dxfId="0" stopIfTrue="1">
      <formula>$X$7=1</formula>
    </cfRule>
  </conditionalFormatting>
  <conditionalFormatting sqref="O25 V25">
    <cfRule type="expression" priority="191" dxfId="0" stopIfTrue="1">
      <formula>$X$7=2</formula>
    </cfRule>
  </conditionalFormatting>
  <conditionalFormatting sqref="P25 W25">
    <cfRule type="expression" priority="190" dxfId="0" stopIfTrue="1">
      <formula>$X$7=3</formula>
    </cfRule>
  </conditionalFormatting>
  <conditionalFormatting sqref="N27 U27">
    <cfRule type="expression" priority="189" dxfId="0" stopIfTrue="1">
      <formula>$X$9=1</formula>
    </cfRule>
  </conditionalFormatting>
  <conditionalFormatting sqref="O27 V27">
    <cfRule type="expression" priority="188" dxfId="0" stopIfTrue="1">
      <formula>$X$9=2</formula>
    </cfRule>
  </conditionalFormatting>
  <conditionalFormatting sqref="P27 W27">
    <cfRule type="expression" priority="187" dxfId="0" stopIfTrue="1">
      <formula>$X$9=3</formula>
    </cfRule>
  </conditionalFormatting>
  <conditionalFormatting sqref="N28 U28">
    <cfRule type="expression" priority="186" dxfId="0" stopIfTrue="1">
      <formula>$X$10=1</formula>
    </cfRule>
  </conditionalFormatting>
  <conditionalFormatting sqref="O28 V28">
    <cfRule type="expression" priority="185" dxfId="0" stopIfTrue="1">
      <formula>$X$10=2</formula>
    </cfRule>
  </conditionalFormatting>
  <conditionalFormatting sqref="P28 W28">
    <cfRule type="expression" priority="184" dxfId="0" stopIfTrue="1">
      <formula>$X$10=3</formula>
    </cfRule>
  </conditionalFormatting>
  <conditionalFormatting sqref="N29 U29">
    <cfRule type="expression" priority="183" dxfId="0" stopIfTrue="1">
      <formula>$X$11=1</formula>
    </cfRule>
  </conditionalFormatting>
  <conditionalFormatting sqref="O29 V29">
    <cfRule type="expression" priority="182" dxfId="0" stopIfTrue="1">
      <formula>$X$11=2</formula>
    </cfRule>
  </conditionalFormatting>
  <conditionalFormatting sqref="P29 W29">
    <cfRule type="expression" priority="181" dxfId="0" stopIfTrue="1">
      <formula>$X$11=3</formula>
    </cfRule>
  </conditionalFormatting>
  <conditionalFormatting sqref="N32 U32">
    <cfRule type="expression" priority="180" dxfId="0" stopIfTrue="1">
      <formula>$X$5=1</formula>
    </cfRule>
  </conditionalFormatting>
  <conditionalFormatting sqref="O32 V32">
    <cfRule type="expression" priority="179" dxfId="0" stopIfTrue="1">
      <formula>$X$5=2</formula>
    </cfRule>
  </conditionalFormatting>
  <conditionalFormatting sqref="P32 W32">
    <cfRule type="expression" priority="178" dxfId="0" stopIfTrue="1">
      <formula>$X$5=3</formula>
    </cfRule>
  </conditionalFormatting>
  <conditionalFormatting sqref="N33 U33">
    <cfRule type="expression" priority="177" dxfId="0" stopIfTrue="1">
      <formula>$X$6=1</formula>
    </cfRule>
  </conditionalFormatting>
  <conditionalFormatting sqref="O33 V33">
    <cfRule type="expression" priority="176" dxfId="0" stopIfTrue="1">
      <formula>$X$6=2</formula>
    </cfRule>
  </conditionalFormatting>
  <conditionalFormatting sqref="P33 W33">
    <cfRule type="expression" priority="175" dxfId="0" stopIfTrue="1">
      <formula>$X$6=3</formula>
    </cfRule>
  </conditionalFormatting>
  <conditionalFormatting sqref="N34 U34">
    <cfRule type="expression" priority="174" dxfId="0" stopIfTrue="1">
      <formula>$X$7=1</formula>
    </cfRule>
  </conditionalFormatting>
  <conditionalFormatting sqref="O34 V34">
    <cfRule type="expression" priority="173" dxfId="0" stopIfTrue="1">
      <formula>$X$7=2</formula>
    </cfRule>
  </conditionalFormatting>
  <conditionalFormatting sqref="P34 W34">
    <cfRule type="expression" priority="172" dxfId="0" stopIfTrue="1">
      <formula>$X$7=3</formula>
    </cfRule>
  </conditionalFormatting>
  <conditionalFormatting sqref="N36 U36">
    <cfRule type="expression" priority="171" dxfId="0" stopIfTrue="1">
      <formula>$X$9=1</formula>
    </cfRule>
  </conditionalFormatting>
  <conditionalFormatting sqref="O36 V36">
    <cfRule type="expression" priority="170" dxfId="0" stopIfTrue="1">
      <formula>$X$9=2</formula>
    </cfRule>
  </conditionalFormatting>
  <conditionalFormatting sqref="P36 W36">
    <cfRule type="expression" priority="169" dxfId="0" stopIfTrue="1">
      <formula>$X$9=3</formula>
    </cfRule>
  </conditionalFormatting>
  <conditionalFormatting sqref="N37 U37">
    <cfRule type="expression" priority="168" dxfId="0" stopIfTrue="1">
      <formula>$X$10=1</formula>
    </cfRule>
  </conditionalFormatting>
  <conditionalFormatting sqref="O37 V37">
    <cfRule type="expression" priority="167" dxfId="0" stopIfTrue="1">
      <formula>$X$10=2</formula>
    </cfRule>
  </conditionalFormatting>
  <conditionalFormatting sqref="P37 W37">
    <cfRule type="expression" priority="166" dxfId="0" stopIfTrue="1">
      <formula>$X$10=3</formula>
    </cfRule>
  </conditionalFormatting>
  <conditionalFormatting sqref="N38 U38">
    <cfRule type="expression" priority="165" dxfId="0" stopIfTrue="1">
      <formula>$X$11=1</formula>
    </cfRule>
  </conditionalFormatting>
  <conditionalFormatting sqref="O38 V38">
    <cfRule type="expression" priority="164" dxfId="0" stopIfTrue="1">
      <formula>$X$11=2</formula>
    </cfRule>
  </conditionalFormatting>
  <conditionalFormatting sqref="P38 W38">
    <cfRule type="expression" priority="163" dxfId="0" stopIfTrue="1">
      <formula>$X$11=3</formula>
    </cfRule>
  </conditionalFormatting>
  <conditionalFormatting sqref="N41 U41">
    <cfRule type="expression" priority="162" dxfId="0" stopIfTrue="1">
      <formula>$X$5=1</formula>
    </cfRule>
  </conditionalFormatting>
  <conditionalFormatting sqref="O41 V41">
    <cfRule type="expression" priority="161" dxfId="0" stopIfTrue="1">
      <formula>$X$5=2</formula>
    </cfRule>
  </conditionalFormatting>
  <conditionalFormatting sqref="P41 W41">
    <cfRule type="expression" priority="160" dxfId="0" stopIfTrue="1">
      <formula>$X$5=3</formula>
    </cfRule>
  </conditionalFormatting>
  <conditionalFormatting sqref="N42 U42">
    <cfRule type="expression" priority="159" dxfId="0" stopIfTrue="1">
      <formula>$X$6=1</formula>
    </cfRule>
  </conditionalFormatting>
  <conditionalFormatting sqref="O42 V42">
    <cfRule type="expression" priority="158" dxfId="0" stopIfTrue="1">
      <formula>$X$6=2</formula>
    </cfRule>
  </conditionalFormatting>
  <conditionalFormatting sqref="P42 W42">
    <cfRule type="expression" priority="157" dxfId="0" stopIfTrue="1">
      <formula>$X$6=3</formula>
    </cfRule>
  </conditionalFormatting>
  <conditionalFormatting sqref="N43 U43">
    <cfRule type="expression" priority="156" dxfId="0" stopIfTrue="1">
      <formula>$X$7=1</formula>
    </cfRule>
  </conditionalFormatting>
  <conditionalFormatting sqref="O43 V43">
    <cfRule type="expression" priority="155" dxfId="0" stopIfTrue="1">
      <formula>$X$7=2</formula>
    </cfRule>
  </conditionalFormatting>
  <conditionalFormatting sqref="P43 W43">
    <cfRule type="expression" priority="154" dxfId="0" stopIfTrue="1">
      <formula>$X$7=3</formula>
    </cfRule>
  </conditionalFormatting>
  <conditionalFormatting sqref="N45 U45">
    <cfRule type="expression" priority="153" dxfId="0" stopIfTrue="1">
      <formula>$X$9=1</formula>
    </cfRule>
  </conditionalFormatting>
  <conditionalFormatting sqref="O45 V45">
    <cfRule type="expression" priority="152" dxfId="0" stopIfTrue="1">
      <formula>$X$9=2</formula>
    </cfRule>
  </conditionalFormatting>
  <conditionalFormatting sqref="P45 W45">
    <cfRule type="expression" priority="151" dxfId="0" stopIfTrue="1">
      <formula>$X$9=3</formula>
    </cfRule>
  </conditionalFormatting>
  <conditionalFormatting sqref="N46 U46">
    <cfRule type="expression" priority="150" dxfId="0" stopIfTrue="1">
      <formula>$X$10=1</formula>
    </cfRule>
  </conditionalFormatting>
  <conditionalFormatting sqref="O46 V46">
    <cfRule type="expression" priority="149" dxfId="0" stopIfTrue="1">
      <formula>$X$10=2</formula>
    </cfRule>
  </conditionalFormatting>
  <conditionalFormatting sqref="P46 W46">
    <cfRule type="expression" priority="148" dxfId="0" stopIfTrue="1">
      <formula>$X$10=3</formula>
    </cfRule>
  </conditionalFormatting>
  <conditionalFormatting sqref="N47 U47">
    <cfRule type="expression" priority="147" dxfId="0" stopIfTrue="1">
      <formula>$X$11=1</formula>
    </cfRule>
  </conditionalFormatting>
  <conditionalFormatting sqref="O47 V47">
    <cfRule type="expression" priority="146" dxfId="0" stopIfTrue="1">
      <formula>$X$11=2</formula>
    </cfRule>
  </conditionalFormatting>
  <conditionalFormatting sqref="P47 W47">
    <cfRule type="expression" priority="145" dxfId="0" stopIfTrue="1">
      <formula>$X$11=3</formula>
    </cfRule>
  </conditionalFormatting>
  <conditionalFormatting sqref="N50 U50">
    <cfRule type="expression" priority="144" dxfId="0" stopIfTrue="1">
      <formula>$X$5=1</formula>
    </cfRule>
  </conditionalFormatting>
  <conditionalFormatting sqref="O50 V50">
    <cfRule type="expression" priority="143" dxfId="0" stopIfTrue="1">
      <formula>$X$5=2</formula>
    </cfRule>
  </conditionalFormatting>
  <conditionalFormatting sqref="P50 W50">
    <cfRule type="expression" priority="142" dxfId="0" stopIfTrue="1">
      <formula>$X$5=3</formula>
    </cfRule>
  </conditionalFormatting>
  <conditionalFormatting sqref="N51 U51">
    <cfRule type="expression" priority="141" dxfId="0" stopIfTrue="1">
      <formula>$X$6=1</formula>
    </cfRule>
  </conditionalFormatting>
  <conditionalFormatting sqref="O51 V51">
    <cfRule type="expression" priority="140" dxfId="0" stopIfTrue="1">
      <formula>$X$6=2</formula>
    </cfRule>
  </conditionalFormatting>
  <conditionalFormatting sqref="P51 W51">
    <cfRule type="expression" priority="139" dxfId="0" stopIfTrue="1">
      <formula>$X$6=3</formula>
    </cfRule>
  </conditionalFormatting>
  <conditionalFormatting sqref="N52 U52">
    <cfRule type="expression" priority="138" dxfId="0" stopIfTrue="1">
      <formula>$X$7=1</formula>
    </cfRule>
  </conditionalFormatting>
  <conditionalFormatting sqref="O52 V52">
    <cfRule type="expression" priority="137" dxfId="0" stopIfTrue="1">
      <formula>$X$7=2</formula>
    </cfRule>
  </conditionalFormatting>
  <conditionalFormatting sqref="P52 W52">
    <cfRule type="expression" priority="136" dxfId="0" stopIfTrue="1">
      <formula>$X$7=3</formula>
    </cfRule>
  </conditionalFormatting>
  <conditionalFormatting sqref="N54 U54">
    <cfRule type="expression" priority="135" dxfId="0" stopIfTrue="1">
      <formula>$X$9=1</formula>
    </cfRule>
  </conditionalFormatting>
  <conditionalFormatting sqref="O54 V54">
    <cfRule type="expression" priority="134" dxfId="0" stopIfTrue="1">
      <formula>$X$9=2</formula>
    </cfRule>
  </conditionalFormatting>
  <conditionalFormatting sqref="P54 W54">
    <cfRule type="expression" priority="133" dxfId="0" stopIfTrue="1">
      <formula>$X$9=3</formula>
    </cfRule>
  </conditionalFormatting>
  <conditionalFormatting sqref="N55 U55">
    <cfRule type="expression" priority="132" dxfId="0" stopIfTrue="1">
      <formula>$X$10=1</formula>
    </cfRule>
  </conditionalFormatting>
  <conditionalFormatting sqref="O55 V55">
    <cfRule type="expression" priority="131" dxfId="0" stopIfTrue="1">
      <formula>$X$10=2</formula>
    </cfRule>
  </conditionalFormatting>
  <conditionalFormatting sqref="P55 W55">
    <cfRule type="expression" priority="130" dxfId="0" stopIfTrue="1">
      <formula>$X$10=3</formula>
    </cfRule>
  </conditionalFormatting>
  <conditionalFormatting sqref="N56 U56">
    <cfRule type="expression" priority="129" dxfId="0" stopIfTrue="1">
      <formula>$X$11=1</formula>
    </cfRule>
  </conditionalFormatting>
  <conditionalFormatting sqref="O56 V56">
    <cfRule type="expression" priority="128" dxfId="0" stopIfTrue="1">
      <formula>$X$11=2</formula>
    </cfRule>
  </conditionalFormatting>
  <conditionalFormatting sqref="P56 W56">
    <cfRule type="expression" priority="127" dxfId="0" stopIfTrue="1">
      <formula>$X$11=3</formula>
    </cfRule>
  </conditionalFormatting>
  <conditionalFormatting sqref="U14 U23 U32">
    <cfRule type="expression" priority="126" dxfId="0" stopIfTrue="1">
      <formula>$X$5=1</formula>
    </cfRule>
  </conditionalFormatting>
  <conditionalFormatting sqref="V14 V23 V32">
    <cfRule type="expression" priority="125" dxfId="0" stopIfTrue="1">
      <formula>$X$5=2</formula>
    </cfRule>
  </conditionalFormatting>
  <conditionalFormatting sqref="W14 W23 W32">
    <cfRule type="expression" priority="124" dxfId="0" stopIfTrue="1">
      <formula>$X$5=3</formula>
    </cfRule>
  </conditionalFormatting>
  <conditionalFormatting sqref="U15 U24 U33">
    <cfRule type="expression" priority="123" dxfId="0" stopIfTrue="1">
      <formula>$X$6=1</formula>
    </cfRule>
  </conditionalFormatting>
  <conditionalFormatting sqref="V15 V24 V33">
    <cfRule type="expression" priority="122" dxfId="0" stopIfTrue="1">
      <formula>$X$6=2</formula>
    </cfRule>
  </conditionalFormatting>
  <conditionalFormatting sqref="W15 W24 W33">
    <cfRule type="expression" priority="121" dxfId="0" stopIfTrue="1">
      <formula>$X$6=3</formula>
    </cfRule>
  </conditionalFormatting>
  <conditionalFormatting sqref="U16 U25 U34">
    <cfRule type="expression" priority="120" dxfId="0" stopIfTrue="1">
      <formula>$X$7=1</formula>
    </cfRule>
  </conditionalFormatting>
  <conditionalFormatting sqref="V16 V25 V34">
    <cfRule type="expression" priority="119" dxfId="0" stopIfTrue="1">
      <formula>$X$7=2</formula>
    </cfRule>
  </conditionalFormatting>
  <conditionalFormatting sqref="W16 W25 W34">
    <cfRule type="expression" priority="118" dxfId="0" stopIfTrue="1">
      <formula>$X$7=3</formula>
    </cfRule>
  </conditionalFormatting>
  <conditionalFormatting sqref="U18 U27 U36">
    <cfRule type="expression" priority="117" dxfId="0" stopIfTrue="1">
      <formula>$X$9=1</formula>
    </cfRule>
  </conditionalFormatting>
  <conditionalFormatting sqref="V18 V27 V36">
    <cfRule type="expression" priority="116" dxfId="0" stopIfTrue="1">
      <formula>$X$9=2</formula>
    </cfRule>
  </conditionalFormatting>
  <conditionalFormatting sqref="W18 W27 W36">
    <cfRule type="expression" priority="115" dxfId="0" stopIfTrue="1">
      <formula>$X$9=3</formula>
    </cfRule>
  </conditionalFormatting>
  <conditionalFormatting sqref="U19 U28 U37">
    <cfRule type="expression" priority="114" dxfId="0" stopIfTrue="1">
      <formula>$X$10=1</formula>
    </cfRule>
  </conditionalFormatting>
  <conditionalFormatting sqref="V19 V28 V37">
    <cfRule type="expression" priority="113" dxfId="0" stopIfTrue="1">
      <formula>$X$10=2</formula>
    </cfRule>
  </conditionalFormatting>
  <conditionalFormatting sqref="W19 W28 W37">
    <cfRule type="expression" priority="112" dxfId="0" stopIfTrue="1">
      <formula>$X$10=3</formula>
    </cfRule>
  </conditionalFormatting>
  <conditionalFormatting sqref="U20 U29 U38">
    <cfRule type="expression" priority="111" dxfId="0" stopIfTrue="1">
      <formula>$X$11=1</formula>
    </cfRule>
  </conditionalFormatting>
  <conditionalFormatting sqref="V20 V29 V38">
    <cfRule type="expression" priority="110" dxfId="0" stopIfTrue="1">
      <formula>$X$11=2</formula>
    </cfRule>
  </conditionalFormatting>
  <conditionalFormatting sqref="W20 W29 W38">
    <cfRule type="expression" priority="109" dxfId="0" stopIfTrue="1">
      <formula>$X$11=3</formula>
    </cfRule>
  </conditionalFormatting>
  <conditionalFormatting sqref="N14 N23 N32">
    <cfRule type="expression" priority="108" dxfId="0" stopIfTrue="1">
      <formula>$X$5=1</formula>
    </cfRule>
  </conditionalFormatting>
  <conditionalFormatting sqref="O14 O23 O32">
    <cfRule type="expression" priority="107" dxfId="0" stopIfTrue="1">
      <formula>$X$5=2</formula>
    </cfRule>
  </conditionalFormatting>
  <conditionalFormatting sqref="P14 P23 P32">
    <cfRule type="expression" priority="106" dxfId="0" stopIfTrue="1">
      <formula>$X$5=3</formula>
    </cfRule>
  </conditionalFormatting>
  <conditionalFormatting sqref="N15 N24 N33">
    <cfRule type="expression" priority="105" dxfId="0" stopIfTrue="1">
      <formula>$X$6=1</formula>
    </cfRule>
  </conditionalFormatting>
  <conditionalFormatting sqref="O15 O24 O33">
    <cfRule type="expression" priority="104" dxfId="0" stopIfTrue="1">
      <formula>$X$6=2</formula>
    </cfRule>
  </conditionalFormatting>
  <conditionalFormatting sqref="P15 P24 P33">
    <cfRule type="expression" priority="103" dxfId="0" stopIfTrue="1">
      <formula>$X$6=3</formula>
    </cfRule>
  </conditionalFormatting>
  <conditionalFormatting sqref="N16 N25 N34">
    <cfRule type="expression" priority="102" dxfId="0" stopIfTrue="1">
      <formula>$X$7=1</formula>
    </cfRule>
  </conditionalFormatting>
  <conditionalFormatting sqref="O16 O25 O34">
    <cfRule type="expression" priority="101" dxfId="0" stopIfTrue="1">
      <formula>$X$7=2</formula>
    </cfRule>
  </conditionalFormatting>
  <conditionalFormatting sqref="P16 P25 P34">
    <cfRule type="expression" priority="100" dxfId="0" stopIfTrue="1">
      <formula>$X$7=3</formula>
    </cfRule>
  </conditionalFormatting>
  <conditionalFormatting sqref="N18 N27 N36">
    <cfRule type="expression" priority="99" dxfId="0" stopIfTrue="1">
      <formula>$X$9=1</formula>
    </cfRule>
  </conditionalFormatting>
  <conditionalFormatting sqref="O18 O27 O36">
    <cfRule type="expression" priority="98" dxfId="0" stopIfTrue="1">
      <formula>$X$9=2</formula>
    </cfRule>
  </conditionalFormatting>
  <conditionalFormatting sqref="P18 P27 P36">
    <cfRule type="expression" priority="97" dxfId="0" stopIfTrue="1">
      <formula>$X$9=3</formula>
    </cfRule>
  </conditionalFormatting>
  <conditionalFormatting sqref="N19 N28 N37">
    <cfRule type="expression" priority="96" dxfId="0" stopIfTrue="1">
      <formula>$X$10=1</formula>
    </cfRule>
  </conditionalFormatting>
  <conditionalFormatting sqref="O19 O28 O37">
    <cfRule type="expression" priority="95" dxfId="0" stopIfTrue="1">
      <formula>$X$10=2</formula>
    </cfRule>
  </conditionalFormatting>
  <conditionalFormatting sqref="P19 P28 P37">
    <cfRule type="expression" priority="94" dxfId="0" stopIfTrue="1">
      <formula>$X$10=3</formula>
    </cfRule>
  </conditionalFormatting>
  <conditionalFormatting sqref="N20 N29 N38">
    <cfRule type="expression" priority="93" dxfId="0" stopIfTrue="1">
      <formula>$X$11=1</formula>
    </cfRule>
  </conditionalFormatting>
  <conditionalFormatting sqref="O20 O29 O38">
    <cfRule type="expression" priority="92" dxfId="0" stopIfTrue="1">
      <formula>$X$11=2</formula>
    </cfRule>
  </conditionalFormatting>
  <conditionalFormatting sqref="P20 P29 P38">
    <cfRule type="expression" priority="91" dxfId="0" stopIfTrue="1">
      <formula>$X$11=3</formula>
    </cfRule>
  </conditionalFormatting>
  <conditionalFormatting sqref="N5 U5 N41 U41 N50 U50 U14 U23 U32 N14 N23 N32">
    <cfRule type="expression" priority="90" dxfId="0" stopIfTrue="1">
      <formula>$X$5=1</formula>
    </cfRule>
  </conditionalFormatting>
  <conditionalFormatting sqref="O5 V5 O41 V41 O50 V50 V14 V23 V32 O14 O23 O32">
    <cfRule type="expression" priority="89" dxfId="0" stopIfTrue="1">
      <formula>$X$5=2</formula>
    </cfRule>
  </conditionalFormatting>
  <conditionalFormatting sqref="P5 W5 P41 W41 P50 W50 W14 W23 W32 P14 P23 P32">
    <cfRule type="expression" priority="88" dxfId="0" stopIfTrue="1">
      <formula>$X$5=3</formula>
    </cfRule>
  </conditionalFormatting>
  <conditionalFormatting sqref="N6 U6 N42 U42 N51 U51 U15 U24 U33 N15 N24 N33">
    <cfRule type="expression" priority="87" dxfId="0" stopIfTrue="1">
      <formula>$X$6=1</formula>
    </cfRule>
  </conditionalFormatting>
  <conditionalFormatting sqref="O6 V6 O42 V42 O51 V51 V15 V24 V33 O15 O24 O33">
    <cfRule type="expression" priority="86" dxfId="0" stopIfTrue="1">
      <formula>$X$6=2</formula>
    </cfRule>
  </conditionalFormatting>
  <conditionalFormatting sqref="P6 W6 P42 W42 P51 W51 W15 W24 W33 P15 P24 P33">
    <cfRule type="expression" priority="85" dxfId="0" stopIfTrue="1">
      <formula>$X$6=3</formula>
    </cfRule>
  </conditionalFormatting>
  <conditionalFormatting sqref="N7 U7 N43 U43 N52 U52 U16 U25 U34 N16 N25 N34">
    <cfRule type="expression" priority="84" dxfId="0" stopIfTrue="1">
      <formula>$X$7=1</formula>
    </cfRule>
  </conditionalFormatting>
  <conditionalFormatting sqref="O7 V7 O43 V43 O52 V52 V16 V25 V34 O16 O25 O34">
    <cfRule type="expression" priority="83" dxfId="0" stopIfTrue="1">
      <formula>$X$7=2</formula>
    </cfRule>
  </conditionalFormatting>
  <conditionalFormatting sqref="P7 W7 P43 W43 P52 W52 W16 W25 W34 P16 P25 P34">
    <cfRule type="expression" priority="82" dxfId="0" stopIfTrue="1">
      <formula>$X$7=3</formula>
    </cfRule>
  </conditionalFormatting>
  <conditionalFormatting sqref="N9 U9 N45 U45 N54 U54 U18 U27 U36 N18 N27 N36">
    <cfRule type="expression" priority="81" dxfId="0" stopIfTrue="1">
      <formula>$X$9=1</formula>
    </cfRule>
  </conditionalFormatting>
  <conditionalFormatting sqref="O9 V9 O45 V45 O54 V54 V18 V27 V36 O18 O27 O36">
    <cfRule type="expression" priority="80" dxfId="0" stopIfTrue="1">
      <formula>$X$9=2</formula>
    </cfRule>
  </conditionalFormatting>
  <conditionalFormatting sqref="P9 W9 P45 W45 P54 W54 W18 W27 W36 P18 P27 P36">
    <cfRule type="expression" priority="79" dxfId="0" stopIfTrue="1">
      <formula>$X$9=3</formula>
    </cfRule>
  </conditionalFormatting>
  <conditionalFormatting sqref="N10 U10 N46 U46 N55 U55 U19 U28 U37 N19 N28 N37">
    <cfRule type="expression" priority="78" dxfId="0" stopIfTrue="1">
      <formula>$X$10=1</formula>
    </cfRule>
  </conditionalFormatting>
  <conditionalFormatting sqref="O10 V10 O46 V46 O55 V55 V19 V28 V37 O19 O28 O37">
    <cfRule type="expression" priority="77" dxfId="0" stopIfTrue="1">
      <formula>$X$10=2</formula>
    </cfRule>
  </conditionalFormatting>
  <conditionalFormatting sqref="P10 W10 P46 W46 P55 W55 W19 W28 W37 P19 P28 P37">
    <cfRule type="expression" priority="76" dxfId="0" stopIfTrue="1">
      <formula>$X$10=3</formula>
    </cfRule>
  </conditionalFormatting>
  <conditionalFormatting sqref="N11 U11 N47 U47 N56 U56 U20 U29 U38 N20 N29 N38">
    <cfRule type="expression" priority="75" dxfId="0" stopIfTrue="1">
      <formula>$X$11=1</formula>
    </cfRule>
  </conditionalFormatting>
  <conditionalFormatting sqref="O11 V11 O47 V47 O56 V56 V20 V29 V38 O20 O29 O38">
    <cfRule type="expression" priority="74" dxfId="0" stopIfTrue="1">
      <formula>$X$11=2</formula>
    </cfRule>
  </conditionalFormatting>
  <conditionalFormatting sqref="P11 W11 P47 W47 P56 W56 W20 W29 W38 P20 P29 P38">
    <cfRule type="expression" priority="73" dxfId="0" stopIfTrue="1">
      <formula>$X$11=3</formula>
    </cfRule>
  </conditionalFormatting>
  <dataValidations count="2">
    <dataValidation type="list" allowBlank="1" showInputMessage="1" sqref="N48:P48 N3:P3 N12:P12 N21:P21 N30:P30 N39:P39">
      <formula1>И</formula1>
    </dataValidation>
    <dataValidation type="list" allowBlank="1" showInputMessage="1" sqref="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6"/>
  <sheetViews>
    <sheetView zoomScale="85" zoomScaleNormal="85" zoomScalePageLayoutView="0" workbookViewId="0" topLeftCell="A1">
      <selection activeCell="G25" sqref="G25"/>
    </sheetView>
  </sheetViews>
  <sheetFormatPr defaultColWidth="9.00390625" defaultRowHeight="13.5" customHeight="1"/>
  <cols>
    <col min="2" max="2" width="7.125" style="84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17" hidden="1" customWidth="1"/>
    <col min="30" max="30" width="7.25390625" style="117" hidden="1" customWidth="1"/>
    <col min="31" max="31" width="3.625" style="118" hidden="1" customWidth="1"/>
    <col min="32" max="32" width="3.625" style="117" hidden="1" customWidth="1"/>
    <col min="33" max="33" width="7.25390625" style="118" hidden="1" customWidth="1"/>
    <col min="35" max="48" width="9.125" style="0" customWidth="1"/>
    <col min="50" max="52" width="5.75390625" style="138" customWidth="1"/>
    <col min="53" max="53" width="41.75390625" style="138" customWidth="1"/>
    <col min="54" max="56" width="5.75390625" style="138" customWidth="1"/>
  </cols>
  <sheetData>
    <row r="1" spans="2:55" ht="13.5" customHeight="1" thickBot="1">
      <c r="B1" s="83"/>
      <c r="N1" s="1"/>
      <c r="O1" s="1"/>
      <c r="P1" s="1"/>
      <c r="Z1" s="1"/>
      <c r="AA1" s="1"/>
      <c r="AX1" s="139"/>
      <c r="AY1" s="139"/>
      <c r="AZ1" s="139"/>
      <c r="BA1" s="139"/>
      <c r="BB1" s="139"/>
      <c r="BC1" s="139"/>
    </row>
    <row r="2" spans="2:56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[center][b][color=#FF0000][u][size=150]КСП Химик – Сб. Мегаспорта - 0:0 (0-0)[/size][/u][/color][/b][/center]</v>
      </c>
      <c r="C2" s="147" t="s">
        <v>5</v>
      </c>
      <c r="D2" s="147"/>
      <c r="E2" s="147"/>
      <c r="F2" s="147"/>
      <c r="G2" s="148"/>
      <c r="H2" s="58"/>
      <c r="I2" s="30"/>
      <c r="J2" s="30"/>
      <c r="K2" s="30"/>
      <c r="L2" s="31"/>
      <c r="M2" s="82"/>
      <c r="N2" s="153" t="s">
        <v>83</v>
      </c>
      <c r="O2" s="154"/>
      <c r="P2" s="155"/>
      <c r="Q2" s="88"/>
      <c r="R2" s="89"/>
      <c r="S2" s="89"/>
      <c r="T2" s="90"/>
      <c r="U2" s="153" t="s">
        <v>50</v>
      </c>
      <c r="V2" s="154"/>
      <c r="W2" s="155"/>
      <c r="X2" s="30"/>
      <c r="Y2" s="30"/>
      <c r="Z2" s="33"/>
      <c r="AA2" s="34"/>
      <c r="AC2" s="98" t="str">
        <f>N3</f>
        <v>vaprol</v>
      </c>
      <c r="AD2" s="95">
        <v>1</v>
      </c>
      <c r="AE2" s="119"/>
      <c r="AF2" s="120" t="str">
        <f>U3</f>
        <v>Математик</v>
      </c>
      <c r="AG2" s="95">
        <v>1</v>
      </c>
      <c r="AX2" s="183" t="str">
        <f>IF(LEN(N2)=0,"",N2)</f>
        <v>КСП Химик</v>
      </c>
      <c r="AY2" s="184"/>
      <c r="AZ2" s="185"/>
      <c r="BA2" s="186" t="str">
        <f>IF(LEN(C2)=0,"",C2)</f>
        <v>1 тур</v>
      </c>
      <c r="BB2" s="183" t="str">
        <f>IF(LEN(U2)=0,"",U2)</f>
        <v>Сб. Мегаспорта</v>
      </c>
      <c r="BC2" s="184"/>
      <c r="BD2" s="188"/>
    </row>
    <row r="3" spans="2:56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74" t="s">
        <v>6</v>
      </c>
      <c r="D3" s="175"/>
      <c r="E3" s="175"/>
      <c r="F3" s="175"/>
      <c r="G3" s="176"/>
      <c r="H3" s="67" t="s">
        <v>7</v>
      </c>
      <c r="I3" s="68"/>
      <c r="J3" s="68"/>
      <c r="K3" s="36"/>
      <c r="L3" s="44"/>
      <c r="M3" s="160" t="s">
        <v>10</v>
      </c>
      <c r="N3" s="153" t="s">
        <v>84</v>
      </c>
      <c r="O3" s="154"/>
      <c r="P3" s="155"/>
      <c r="Q3" s="86"/>
      <c r="R3" s="87"/>
      <c r="S3" s="87"/>
      <c r="T3" s="87"/>
      <c r="U3" s="153" t="s">
        <v>51</v>
      </c>
      <c r="V3" s="154"/>
      <c r="W3" s="155"/>
      <c r="X3" s="30"/>
      <c r="Y3" s="30"/>
      <c r="Z3" s="125" t="str">
        <f>IF(LEN(N3)=0," ",N3)</f>
        <v>vaprol</v>
      </c>
      <c r="AA3" s="126" t="str">
        <f>IF(LEN(U3)=0," ",U3)</f>
        <v>Математик</v>
      </c>
      <c r="AC3" s="99" t="str">
        <f>N3</f>
        <v>vaprol</v>
      </c>
      <c r="AD3" s="96">
        <f>Z9</f>
        <v>0</v>
      </c>
      <c r="AE3" s="119"/>
      <c r="AF3" s="101" t="str">
        <f>U3</f>
        <v>Математик</v>
      </c>
      <c r="AG3" s="96">
        <f>AA9</f>
        <v>0</v>
      </c>
      <c r="AX3" s="129">
        <v>1</v>
      </c>
      <c r="AY3" s="130" t="s">
        <v>15</v>
      </c>
      <c r="AZ3" s="131">
        <v>2</v>
      </c>
      <c r="BA3" s="187"/>
      <c r="BB3" s="132">
        <v>1</v>
      </c>
      <c r="BC3" s="130" t="s">
        <v>15</v>
      </c>
      <c r="BD3" s="133">
        <v>2</v>
      </c>
    </row>
    <row r="4" spans="2:56" ht="13.5" customHeight="1" thickBot="1">
      <c r="B4" s="3" t="str">
        <f>CONCATENATE(CHAR(10),"[b]линия матчей:[/b]",CHAR(10),"[b]1 тайм:[/b]")</f>
        <v>
[b]линия матчей:[/b]
[b]1 тайм:[/b]</v>
      </c>
      <c r="C4" s="105" t="s">
        <v>0</v>
      </c>
      <c r="D4" s="106"/>
      <c r="E4" s="106"/>
      <c r="F4" s="106"/>
      <c r="G4" s="107"/>
      <c r="H4" s="50" t="s">
        <v>7</v>
      </c>
      <c r="I4" s="189" t="s">
        <v>8</v>
      </c>
      <c r="J4" s="190"/>
      <c r="K4" s="43"/>
      <c r="L4" s="43"/>
      <c r="M4" s="161"/>
      <c r="N4" s="168" t="s">
        <v>0</v>
      </c>
      <c r="O4" s="166"/>
      <c r="P4" s="167"/>
      <c r="Q4" s="92" t="s">
        <v>13</v>
      </c>
      <c r="R4" s="172" t="s">
        <v>9</v>
      </c>
      <c r="S4" s="173"/>
      <c r="T4" s="92" t="s">
        <v>13</v>
      </c>
      <c r="U4" s="168" t="s">
        <v>0</v>
      </c>
      <c r="V4" s="166"/>
      <c r="W4" s="167"/>
      <c r="X4" s="35"/>
      <c r="Y4" s="36"/>
      <c r="Z4" s="156" t="s">
        <v>3</v>
      </c>
      <c r="AA4" s="157"/>
      <c r="AC4" s="99" t="str">
        <f>N3</f>
        <v>vaprol</v>
      </c>
      <c r="AD4" s="96">
        <f>Z7</f>
        <v>0</v>
      </c>
      <c r="AE4" s="119"/>
      <c r="AF4" s="101" t="str">
        <f>U3</f>
        <v>Математик</v>
      </c>
      <c r="AG4" s="96">
        <f>AA7</f>
        <v>0</v>
      </c>
      <c r="AW4" s="141"/>
      <c r="AX4" s="282" t="s">
        <v>112</v>
      </c>
      <c r="AY4" s="267" t="s">
        <v>117</v>
      </c>
      <c r="AZ4" s="205" t="s">
        <v>115</v>
      </c>
      <c r="BA4" s="134" t="str">
        <f>IF(LEN(C5)=0,"",C5)</f>
        <v>1. Фулхэм - Челси - 1.03. 19:00</v>
      </c>
      <c r="BB4" s="278" t="s">
        <v>111</v>
      </c>
      <c r="BC4" s="263" t="s">
        <v>116</v>
      </c>
      <c r="BD4" s="208" t="s">
        <v>115</v>
      </c>
    </row>
    <row r="5" spans="2:56" ht="13.5" customHeight="1">
      <c r="B5" s="3" t="str">
        <f>IF(L5=0,IF(X5=0,CONCATENATE(C5," - матч перенесен"),CONCATENATE(C5," - ",I5,":",J5)),C5)</f>
        <v>1. Фулхэм - Челси - 1.03. 19:00</v>
      </c>
      <c r="C5" s="108" t="s">
        <v>40</v>
      </c>
      <c r="D5" s="109"/>
      <c r="E5" s="109"/>
      <c r="F5" s="109"/>
      <c r="G5" s="110"/>
      <c r="H5" s="50"/>
      <c r="I5" s="21"/>
      <c r="J5" s="24"/>
      <c r="K5" s="46"/>
      <c r="L5" s="20">
        <f>IF(OR(LEN(I5)=0,LEN(J5)=0),1,0)</f>
        <v>1</v>
      </c>
      <c r="M5" s="161"/>
      <c r="N5" s="7">
        <v>2</v>
      </c>
      <c r="O5" s="7">
        <v>4</v>
      </c>
      <c r="P5" s="8">
        <v>8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4</v>
      </c>
      <c r="W5" s="8">
        <v>8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27">
        <f>SUM(R5:R7,R9:R11)</f>
        <v>0</v>
      </c>
      <c r="AA5" s="128">
        <f>SUM(S5:S7,S9:S11)</f>
        <v>0</v>
      </c>
      <c r="AC5" s="99" t="str">
        <f>N3</f>
        <v>vaprol</v>
      </c>
      <c r="AD5" s="96">
        <f>AA7</f>
        <v>0</v>
      </c>
      <c r="AE5" s="119"/>
      <c r="AF5" s="102" t="str">
        <f>U3</f>
        <v>Математик</v>
      </c>
      <c r="AG5" s="96">
        <f>Z7</f>
        <v>0</v>
      </c>
      <c r="AW5" s="141"/>
      <c r="AX5" s="209" t="s">
        <v>115</v>
      </c>
      <c r="AY5" s="269" t="s">
        <v>111</v>
      </c>
      <c r="AZ5" s="211" t="s">
        <v>115</v>
      </c>
      <c r="BA5" s="135" t="str">
        <f>IF(LEN(C6)=0,"",C6)</f>
        <v>2. Бавария - Шальке - 1.03. 21:30</v>
      </c>
      <c r="BB5" s="213" t="s">
        <v>115</v>
      </c>
      <c r="BC5" s="265" t="s">
        <v>112</v>
      </c>
      <c r="BD5" s="215" t="s">
        <v>115</v>
      </c>
    </row>
    <row r="6" spans="2:56" ht="13.5" customHeight="1" thickBot="1">
      <c r="B6" s="3" t="str">
        <f>IF(L6=0,IF(X6=0,CONCATENATE(C6," - матч перенесен"),CONCATENATE(C6," - ",I6,":",J6)),C6)</f>
        <v>2. Бавария - Шальке - 1.03. 21:30</v>
      </c>
      <c r="C6" s="108" t="s">
        <v>41</v>
      </c>
      <c r="D6" s="109"/>
      <c r="E6" s="109"/>
      <c r="F6" s="109"/>
      <c r="G6" s="110"/>
      <c r="H6" s="50"/>
      <c r="I6" s="21"/>
      <c r="J6" s="24"/>
      <c r="K6" s="47"/>
      <c r="L6" s="5">
        <f>IF(OR(LEN(I6)=0,LEN(J6)=0),1,0)</f>
        <v>1</v>
      </c>
      <c r="M6" s="161"/>
      <c r="N6" s="7">
        <v>9</v>
      </c>
      <c r="O6" s="7">
        <v>3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2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6" t="s">
        <v>4</v>
      </c>
      <c r="AA6" s="157"/>
      <c r="AC6" s="99" t="str">
        <f>N3</f>
        <v>vaprol</v>
      </c>
      <c r="AD6" s="96">
        <f>COUNTIF(Q5:Q11,9)</f>
        <v>0</v>
      </c>
      <c r="AE6" s="119"/>
      <c r="AF6" s="101" t="str">
        <f>U3</f>
        <v>Математик</v>
      </c>
      <c r="AG6" s="96">
        <f>COUNTIF(T5:T11,9)</f>
        <v>0</v>
      </c>
      <c r="AW6" s="141"/>
      <c r="AX6" s="279" t="s">
        <v>111</v>
      </c>
      <c r="AY6" s="275" t="s">
        <v>112</v>
      </c>
      <c r="AZ6" s="259" t="s">
        <v>112</v>
      </c>
      <c r="BA6" s="136" t="str">
        <f>IF(LEN(C7)=0,"",C7)</f>
        <v>3. Хетафе - Эспаньол - 1.03. 23:00</v>
      </c>
      <c r="BB6" s="284" t="s">
        <v>112</v>
      </c>
      <c r="BC6" s="274" t="s">
        <v>111</v>
      </c>
      <c r="BD6" s="271" t="s">
        <v>111</v>
      </c>
    </row>
    <row r="7" spans="2:56" ht="13.5" customHeight="1" thickBot="1">
      <c r="B7" s="3" t="str">
        <f>IF(L7=0,IF(X7=0,CONCATENATE(C7," - матч перенесен"),CONCATENATE(C7," - ",I7,":",J7)),C7)</f>
        <v>3. Хетафе - Эспаньол - 1.03. 23:00</v>
      </c>
      <c r="C7" s="108" t="s">
        <v>18</v>
      </c>
      <c r="D7" s="109"/>
      <c r="E7" s="109"/>
      <c r="F7" s="109"/>
      <c r="G7" s="110"/>
      <c r="H7" s="50"/>
      <c r="I7" s="22"/>
      <c r="J7" s="23"/>
      <c r="K7" s="48"/>
      <c r="L7" s="17">
        <f>IF(OR(LEN(I7)=0,LEN(J7)=0),1,0)</f>
        <v>1</v>
      </c>
      <c r="M7" s="161"/>
      <c r="N7" s="7">
        <v>7</v>
      </c>
      <c r="O7" s="7">
        <v>6</v>
      </c>
      <c r="P7" s="8">
        <v>5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27">
        <f>IF(Z5-AA5&gt;0,Z5-AA5,0)</f>
        <v>0</v>
      </c>
      <c r="AA7" s="128">
        <f>IF(Z5-AA5&lt;0,AA5-Z5,0)</f>
        <v>0</v>
      </c>
      <c r="AC7" s="99" t="str">
        <f>N12</f>
        <v>darsal17</v>
      </c>
      <c r="AD7" s="96">
        <v>1</v>
      </c>
      <c r="AE7" s="119"/>
      <c r="AF7" s="121" t="str">
        <f>U12</f>
        <v>Oksi_f</v>
      </c>
      <c r="AG7" s="96">
        <v>1</v>
      </c>
      <c r="AW7" s="141"/>
      <c r="AX7" s="268" t="s">
        <v>111</v>
      </c>
      <c r="AY7" s="210" t="s">
        <v>115</v>
      </c>
      <c r="AZ7" s="276" t="s">
        <v>116</v>
      </c>
      <c r="BA7" s="134" t="str">
        <f>IF(LEN(C9)=0,"",C9)</f>
        <v>4. Сошо - Бордо - 1.03. 23:00</v>
      </c>
      <c r="BB7" s="264" t="s">
        <v>112</v>
      </c>
      <c r="BC7" s="214" t="s">
        <v>115</v>
      </c>
      <c r="BD7" s="270" t="s">
        <v>117</v>
      </c>
    </row>
    <row r="8" spans="2:56" ht="13.5" customHeight="1" thickBot="1">
      <c r="B8" s="3" t="s">
        <v>12</v>
      </c>
      <c r="C8" s="111" t="s">
        <v>1</v>
      </c>
      <c r="D8" s="112"/>
      <c r="E8" s="112"/>
      <c r="F8" s="112"/>
      <c r="G8" s="113"/>
      <c r="H8" s="50" t="s">
        <v>7</v>
      </c>
      <c r="I8" s="25"/>
      <c r="J8" s="26"/>
      <c r="K8" s="49"/>
      <c r="L8" s="6">
        <f>SUM(L5:L7,L9:L11)</f>
        <v>6</v>
      </c>
      <c r="M8" s="161"/>
      <c r="N8" s="169" t="s">
        <v>1</v>
      </c>
      <c r="O8" s="170"/>
      <c r="P8" s="171"/>
      <c r="Q8" s="19"/>
      <c r="R8" s="91"/>
      <c r="S8" s="85"/>
      <c r="T8" s="19"/>
      <c r="U8" s="169" t="s">
        <v>1</v>
      </c>
      <c r="V8" s="170"/>
      <c r="W8" s="171"/>
      <c r="X8" s="37"/>
      <c r="Y8" s="38"/>
      <c r="Z8" s="151" t="s">
        <v>14</v>
      </c>
      <c r="AA8" s="152"/>
      <c r="AC8" s="99" t="str">
        <f>N12</f>
        <v>darsal17</v>
      </c>
      <c r="AD8" s="96">
        <f>Z18</f>
        <v>0</v>
      </c>
      <c r="AE8" s="119"/>
      <c r="AF8" s="101" t="str">
        <f>U12</f>
        <v>Oksi_f</v>
      </c>
      <c r="AG8" s="96">
        <f>AA18</f>
        <v>0</v>
      </c>
      <c r="AW8" s="141"/>
      <c r="AX8" s="277" t="s">
        <v>117</v>
      </c>
      <c r="AY8" s="281" t="s">
        <v>117</v>
      </c>
      <c r="AZ8" s="283" t="s">
        <v>116</v>
      </c>
      <c r="BA8" s="135" t="str">
        <f>IF(LEN(C10)=0,"",C10)</f>
        <v>5. Фейенорд - Аякс - 2.03. 17:30</v>
      </c>
      <c r="BB8" s="264" t="s">
        <v>116</v>
      </c>
      <c r="BC8" s="265" t="s">
        <v>116</v>
      </c>
      <c r="BD8" s="270" t="s">
        <v>117</v>
      </c>
    </row>
    <row r="9" spans="2:56" ht="13.5" customHeight="1" thickBot="1">
      <c r="B9" s="3" t="str">
        <f>IF(L9=0,IF(X9=0,CONCATENATE(C9," - матч перенесен"),CONCATENATE(C9," - ",I9,":",J9)),C9)</f>
        <v>4. Сошо - Бордо - 1.03. 23:00</v>
      </c>
      <c r="C9" s="108" t="s">
        <v>42</v>
      </c>
      <c r="D9" s="109"/>
      <c r="E9" s="109"/>
      <c r="F9" s="109"/>
      <c r="G9" s="110"/>
      <c r="H9" s="50"/>
      <c r="I9" s="21"/>
      <c r="J9" s="24"/>
      <c r="K9" s="47"/>
      <c r="L9" s="20">
        <f>IF(OR(LEN(I9)=0,LEN(J9)=0),1,0)</f>
        <v>1</v>
      </c>
      <c r="M9" s="161"/>
      <c r="N9" s="7">
        <v>2</v>
      </c>
      <c r="O9" s="7">
        <v>4</v>
      </c>
      <c r="P9" s="8">
        <v>9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3</v>
      </c>
      <c r="W9" s="8">
        <v>8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27">
        <f>SUM(Q5:Q7,Q9:Q11)</f>
        <v>0</v>
      </c>
      <c r="AA9" s="128">
        <f>SUM(T5:T7,T9:T11)</f>
        <v>0</v>
      </c>
      <c r="AC9" s="99" t="str">
        <f>N12</f>
        <v>darsal17</v>
      </c>
      <c r="AD9" s="96">
        <f>Z16</f>
        <v>0</v>
      </c>
      <c r="AE9" s="119"/>
      <c r="AF9" s="101" t="str">
        <f>U12</f>
        <v>Oksi_f</v>
      </c>
      <c r="AG9" s="96">
        <f>AA16</f>
        <v>0</v>
      </c>
      <c r="AW9" s="141"/>
      <c r="AX9" s="280" t="s">
        <v>117</v>
      </c>
      <c r="AY9" s="226" t="s">
        <v>115</v>
      </c>
      <c r="AZ9" s="251" t="s">
        <v>111</v>
      </c>
      <c r="BA9" s="137" t="str">
        <f>IF(LEN(C11)=0,"",C11)</f>
        <v>6. Брюгге - Стандард - 2.03. 17:30</v>
      </c>
      <c r="BB9" s="285" t="s">
        <v>116</v>
      </c>
      <c r="BC9" s="229" t="s">
        <v>115</v>
      </c>
      <c r="BD9" s="233" t="s">
        <v>112</v>
      </c>
    </row>
    <row r="10" spans="2:53" ht="13.5" customHeight="1" thickTop="1">
      <c r="B10" s="3" t="str">
        <f>IF(L10=0,IF(X10=0,CONCATENATE(C10," - матч перенесен"),CONCATENATE(C10," - ",I10,":",J10)),C10)</f>
        <v>5. Фейенорд - Аякс - 2.03. 17:30</v>
      </c>
      <c r="C10" s="108" t="s">
        <v>26</v>
      </c>
      <c r="D10" s="109"/>
      <c r="E10" s="109"/>
      <c r="F10" s="109"/>
      <c r="G10" s="110"/>
      <c r="H10" s="50"/>
      <c r="I10" s="21"/>
      <c r="J10" s="24"/>
      <c r="K10" s="47"/>
      <c r="L10" s="5">
        <f>IF(OR(LEN(I10)=0,LEN(J10)=0),1,0)</f>
        <v>1</v>
      </c>
      <c r="M10" s="161"/>
      <c r="N10" s="7">
        <v>8</v>
      </c>
      <c r="O10" s="7">
        <v>5</v>
      </c>
      <c r="P10" s="8">
        <v>3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6</v>
      </c>
      <c r="W10" s="8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23"/>
      <c r="AA10" s="124"/>
      <c r="AC10" s="99" t="str">
        <f>N12</f>
        <v>darsal17</v>
      </c>
      <c r="AD10" s="96">
        <f>AA16</f>
        <v>0</v>
      </c>
      <c r="AE10" s="119"/>
      <c r="AF10" s="102" t="str">
        <f>U12</f>
        <v>Oksi_f</v>
      </c>
      <c r="AG10" s="96">
        <f>Z16</f>
        <v>0</v>
      </c>
      <c r="BA10" s="140"/>
    </row>
    <row r="11" spans="2:53" ht="13.5" customHeight="1" thickBot="1">
      <c r="B11" s="3" t="str">
        <f>IF(L11=0,IF(X11=0,CONCATENATE(C11," - матч перенесен"),CONCATENATE(C11," - ",I11,":",J11)),C11)</f>
        <v>6. Брюгге - Стандард - 2.03. 17:30</v>
      </c>
      <c r="C11" s="114" t="s">
        <v>43</v>
      </c>
      <c r="D11" s="115"/>
      <c r="E11" s="115"/>
      <c r="F11" s="115"/>
      <c r="G11" s="116"/>
      <c r="H11" s="50"/>
      <c r="I11" s="22"/>
      <c r="J11" s="23"/>
      <c r="K11" s="46"/>
      <c r="L11" s="17">
        <f>IF(OR(LEN(I11)=0,LEN(J11)=0),1,0)</f>
        <v>1</v>
      </c>
      <c r="M11" s="161"/>
      <c r="N11" s="7">
        <v>7</v>
      </c>
      <c r="O11" s="7">
        <v>6</v>
      </c>
      <c r="P11" s="8">
        <v>1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5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1"/>
      <c r="AA11" s="42"/>
      <c r="AC11" s="99" t="str">
        <f>N12</f>
        <v>darsal17</v>
      </c>
      <c r="AD11" s="96">
        <f>COUNTIF(Q14:Q20,9)</f>
        <v>0</v>
      </c>
      <c r="AE11" s="119"/>
      <c r="AF11" s="101" t="str">
        <f>U12</f>
        <v>Oksi_f</v>
      </c>
      <c r="AG11" s="96">
        <f>COUNTIF(T14:T20,9)</f>
        <v>0</v>
      </c>
      <c r="BA11" s="140"/>
    </row>
    <row r="12" spans="2:33" ht="13.5" customHeight="1" thickBot="1">
      <c r="B12" s="103" t="str">
        <f>CONCATENATE(CHAR(10),"[b]Линия 1. [color=#FF0000][u]",Z3," ",CHAR(150)," ",AA3,"[/u] - ",Z5,":",AA5," [/color] (разница ",Z7,":",AA7,") (",Z9,"-",AA9,")[/b]")</f>
        <v>
[b]Линия 1. [color=#FF0000][u]vaprol – Математик[/u] - 0:0 [/color] (разница 0:0) (0-0)[/b]</v>
      </c>
      <c r="C12" s="143" t="str">
        <f>IF(LEN(N2)=0," ",N2)</f>
        <v>КСП Химик</v>
      </c>
      <c r="D12" s="144"/>
      <c r="E12" s="144"/>
      <c r="F12" s="144"/>
      <c r="G12" s="75" t="str">
        <f>IF(LEN(U2)=0," ",U2)</f>
        <v>Сб. Мегаспорта</v>
      </c>
      <c r="H12" s="59"/>
      <c r="I12" s="36"/>
      <c r="J12" s="36"/>
      <c r="K12" s="36"/>
      <c r="L12" s="60"/>
      <c r="M12" s="161"/>
      <c r="N12" s="153" t="s">
        <v>85</v>
      </c>
      <c r="O12" s="154"/>
      <c r="P12" s="155"/>
      <c r="Q12" s="32"/>
      <c r="R12" s="32"/>
      <c r="S12" s="32"/>
      <c r="T12" s="32"/>
      <c r="U12" s="153" t="s">
        <v>52</v>
      </c>
      <c r="V12" s="154"/>
      <c r="W12" s="155"/>
      <c r="X12" s="56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6"/>
      <c r="Z12" s="125" t="str">
        <f>IF(LEN(N12)=0," ",N12)</f>
        <v>darsal17</v>
      </c>
      <c r="AA12" s="126" t="str">
        <f>IF(LEN(U12)=0," ",U12)</f>
        <v>Oksi_f</v>
      </c>
      <c r="AC12" s="99" t="str">
        <f>N21</f>
        <v>Friedrich</v>
      </c>
      <c r="AD12" s="96">
        <v>1</v>
      </c>
      <c r="AE12" s="119"/>
      <c r="AF12" s="121" t="str">
        <f>U21</f>
        <v>Zig Zag</v>
      </c>
      <c r="AG12" s="96">
        <v>1</v>
      </c>
    </row>
    <row r="13" spans="2:33" ht="13.5" customHeight="1" thickBot="1">
      <c r="B13" s="103" t="str">
        <f>CONCATENATE("[b]Прогнозы: ",CHAR(10),"1 тайм:[/b]",CHAR(10),"1. ",N5,"-",O5,"-",P5," || ",U5,"-",V5,"-",W5)</f>
        <v>[b]Прогнозы: 
1 тайм:[/b]
1. 2-4-8 || 3-4-8</v>
      </c>
      <c r="C13" s="180" t="s">
        <v>2</v>
      </c>
      <c r="D13" s="181"/>
      <c r="E13" s="181"/>
      <c r="F13" s="181"/>
      <c r="G13" s="182"/>
      <c r="H13" s="62"/>
      <c r="I13" s="51"/>
      <c r="J13" s="51"/>
      <c r="K13" s="51"/>
      <c r="L13" s="45"/>
      <c r="M13" s="161"/>
      <c r="N13" s="168" t="s">
        <v>0</v>
      </c>
      <c r="O13" s="166"/>
      <c r="P13" s="167"/>
      <c r="Q13" s="92" t="s">
        <v>13</v>
      </c>
      <c r="R13" s="172" t="s">
        <v>9</v>
      </c>
      <c r="S13" s="173"/>
      <c r="T13" s="92" t="s">
        <v>13</v>
      </c>
      <c r="U13" s="168" t="s">
        <v>0</v>
      </c>
      <c r="V13" s="166"/>
      <c r="W13" s="167"/>
      <c r="X13" s="57"/>
      <c r="Y13" s="51"/>
      <c r="Z13" s="156" t="s">
        <v>3</v>
      </c>
      <c r="AA13" s="157"/>
      <c r="AC13" s="99" t="str">
        <f>N21</f>
        <v>Friedrich</v>
      </c>
      <c r="AD13" s="96">
        <f>Z27</f>
        <v>0</v>
      </c>
      <c r="AE13" s="119"/>
      <c r="AF13" s="101" t="str">
        <f>U21</f>
        <v>Zig Zag</v>
      </c>
      <c r="AG13" s="96">
        <f>AA27</f>
        <v>0</v>
      </c>
    </row>
    <row r="14" spans="2:33" ht="13.5" customHeight="1" thickBot="1">
      <c r="B14" s="103" t="str">
        <f>CONCATENATE("2. ",N6,"-",O6,"-",P6," || ",U6,"-",V6,"-",W6,CHAR(10),"3. ",N7,"-",O7,"-",P7," || ",U7,"-",V7,"-",W7)</f>
        <v>2. 9-3-1 || 9-2-1
3. 7-6-5 || 7-6-5</v>
      </c>
      <c r="C14" s="145">
        <f>SUM(Z7,Z16,Z25,Z34)</f>
        <v>0</v>
      </c>
      <c r="D14" s="146"/>
      <c r="E14" s="146"/>
      <c r="F14" s="146"/>
      <c r="G14" s="75">
        <f>SUM(AA7,AA16,AA25,AA34)</f>
        <v>0</v>
      </c>
      <c r="H14" s="62"/>
      <c r="I14" s="51"/>
      <c r="J14" s="51"/>
      <c r="K14" s="51"/>
      <c r="L14" s="45"/>
      <c r="M14" s="161"/>
      <c r="N14" s="7">
        <v>3</v>
      </c>
      <c r="O14" s="7">
        <v>4</v>
      </c>
      <c r="P14" s="8">
        <v>8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4</v>
      </c>
      <c r="W14" s="8">
        <v>8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27">
        <f>SUM(R14:R16,R18:R20)</f>
        <v>0</v>
      </c>
      <c r="AA14" s="128">
        <f>SUM(S14:S16,S18:S20)</f>
        <v>0</v>
      </c>
      <c r="AC14" s="99" t="str">
        <f>N21</f>
        <v>Friedrich</v>
      </c>
      <c r="AD14" s="96">
        <f>Z25</f>
        <v>0</v>
      </c>
      <c r="AE14" s="119"/>
      <c r="AF14" s="101" t="str">
        <f>U21</f>
        <v>Zig Zag</v>
      </c>
      <c r="AG14" s="96">
        <f>AA25</f>
        <v>0</v>
      </c>
    </row>
    <row r="15" spans="2:33" ht="13.5" customHeight="1">
      <c r="B15" s="103" t="str">
        <f>CONCATENATE("[b]2 тайм:[/b]",CHAR(10),"4. ",N9,"-",O9,"-",P9," || ",U9,"-",V9,"-",W9,CHAR(10),"5. ",N10,"-",O10,"-",P10," || ",U10,"-",V10,"-",W10)</f>
        <v>[b]2 тайм:[/b]
4. 2-4-9 || 2-3-8
5. 8-5-3 || 7-6-4</v>
      </c>
      <c r="C15" s="180" t="s">
        <v>14</v>
      </c>
      <c r="D15" s="181"/>
      <c r="E15" s="181"/>
      <c r="F15" s="181"/>
      <c r="G15" s="182"/>
      <c r="H15" s="63"/>
      <c r="I15" s="61"/>
      <c r="J15" s="61"/>
      <c r="K15" s="61"/>
      <c r="L15" s="64"/>
      <c r="M15" s="161"/>
      <c r="N15" s="7">
        <v>9</v>
      </c>
      <c r="O15" s="7">
        <v>2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2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6" t="s">
        <v>4</v>
      </c>
      <c r="AA15" s="157"/>
      <c r="AC15" s="99" t="str">
        <f>N21</f>
        <v>Friedrich</v>
      </c>
      <c r="AD15" s="96">
        <f>AA25</f>
        <v>0</v>
      </c>
      <c r="AE15" s="119"/>
      <c r="AF15" s="102" t="str">
        <f>U21</f>
        <v>Zig Zag</v>
      </c>
      <c r="AG15" s="96">
        <f>Z25</f>
        <v>0</v>
      </c>
    </row>
    <row r="16" spans="1:33" ht="13.5" customHeight="1" thickBot="1">
      <c r="A16" s="13"/>
      <c r="B16" s="103" t="str">
        <f>CONCATENATE("6. ",N11,"-",O11,"-",P11," || ",U11,"-",V11,"-",W11)</f>
        <v>6. 7-6-1 || 9-5-1</v>
      </c>
      <c r="C16" s="145">
        <f>SUM(Z9,Z18,Z27,Z36)</f>
        <v>0</v>
      </c>
      <c r="D16" s="146"/>
      <c r="E16" s="146"/>
      <c r="F16" s="146"/>
      <c r="G16" s="75">
        <f>SUM(AA9,AA18,AA27,AA36)</f>
        <v>0</v>
      </c>
      <c r="H16" s="66"/>
      <c r="I16" s="65"/>
      <c r="J16" s="65"/>
      <c r="K16" s="65"/>
      <c r="L16" s="65"/>
      <c r="M16" s="161"/>
      <c r="N16" s="7">
        <v>6</v>
      </c>
      <c r="O16" s="7">
        <v>5</v>
      </c>
      <c r="P16" s="8">
        <v>7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6</v>
      </c>
      <c r="V16" s="7">
        <v>7</v>
      </c>
      <c r="W16" s="8">
        <v>5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27">
        <f>IF(Z14-AA14&gt;0,Z14-AA14,0)</f>
        <v>0</v>
      </c>
      <c r="AA16" s="128">
        <f>IF(Z14-AA14&lt;0,AA14-Z14,0)</f>
        <v>0</v>
      </c>
      <c r="AC16" s="99" t="str">
        <f>N21</f>
        <v>Friedrich</v>
      </c>
      <c r="AD16" s="96">
        <f>COUNTIF(Q23:Q29,9)</f>
        <v>0</v>
      </c>
      <c r="AE16" s="119"/>
      <c r="AF16" s="101" t="str">
        <f>U21</f>
        <v>Zig Zag</v>
      </c>
      <c r="AG16" s="96">
        <f>COUNTIF(T23:T29,9)</f>
        <v>0</v>
      </c>
    </row>
    <row r="17" spans="1:33" ht="13.5" customHeight="1" thickBot="1">
      <c r="A17" s="13"/>
      <c r="B17" s="103" t="str">
        <f>CONCATENATE(CHAR(10),"[b]Линия 2. [color=#FF0000][u]",Z12," ",CHAR(150)," ",AA12,"[/u] - ",Z14,":",AA14," [/color] (разница ",Z16,":",AA16,") (",Z18,"-",AA18,")[/b]")</f>
        <v>
[b]Линия 2. [color=#FF0000][u]darsal17 – Oksi_f[/u] - 0:0 [/color] (разница 0:0) (0-0)[/b]</v>
      </c>
      <c r="C17" s="65" t="s">
        <v>7</v>
      </c>
      <c r="D17" s="65"/>
      <c r="E17" s="65"/>
      <c r="F17" s="65"/>
      <c r="G17" s="65"/>
      <c r="H17" s="66"/>
      <c r="I17" s="65"/>
      <c r="J17" s="65"/>
      <c r="K17" s="65"/>
      <c r="L17" s="65"/>
      <c r="M17" s="161"/>
      <c r="N17" s="169" t="s">
        <v>1</v>
      </c>
      <c r="O17" s="170"/>
      <c r="P17" s="171"/>
      <c r="Q17" s="19"/>
      <c r="R17" s="91"/>
      <c r="S17" s="85"/>
      <c r="T17" s="19"/>
      <c r="U17" s="169" t="s">
        <v>1</v>
      </c>
      <c r="V17" s="170"/>
      <c r="W17" s="171"/>
      <c r="X17" s="27"/>
      <c r="Y17" s="15"/>
      <c r="Z17" s="151" t="s">
        <v>14</v>
      </c>
      <c r="AA17" s="152"/>
      <c r="AC17" s="99" t="str">
        <f>N30</f>
        <v>nikitarfs</v>
      </c>
      <c r="AD17" s="96">
        <v>1</v>
      </c>
      <c r="AE17" s="119"/>
      <c r="AF17" s="121" t="str">
        <f>U30</f>
        <v>semeniuk</v>
      </c>
      <c r="AG17" s="96">
        <v>1</v>
      </c>
    </row>
    <row r="18" spans="1:33" ht="13.5" customHeight="1">
      <c r="A18" s="13"/>
      <c r="B18" s="103" t="str">
        <f>CONCATENATE("[b]Прогнозы: ",CHAR(10),"1 тайм:[/b]",CHAR(10),"1. ",N14,"-",O14,"-",P14," || ",U14,"-",V14,"-",W14)</f>
        <v>[b]Прогнозы: 
1 тайм:[/b]
1. 3-4-8 || 3-4-8</v>
      </c>
      <c r="C18" s="51" t="s">
        <v>7</v>
      </c>
      <c r="D18" s="51"/>
      <c r="E18" s="51"/>
      <c r="F18" s="51"/>
      <c r="G18" s="51"/>
      <c r="H18" s="51"/>
      <c r="I18" s="51"/>
      <c r="J18" s="51"/>
      <c r="K18" s="51"/>
      <c r="L18" s="51"/>
      <c r="M18" s="161"/>
      <c r="N18" s="7">
        <v>1</v>
      </c>
      <c r="O18" s="7">
        <v>3</v>
      </c>
      <c r="P18" s="8">
        <v>9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2</v>
      </c>
      <c r="V18" s="7">
        <v>5</v>
      </c>
      <c r="W18" s="8">
        <v>8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27">
        <f>SUM(Q14:Q16,Q18:Q20)</f>
        <v>0</v>
      </c>
      <c r="AA18" s="128">
        <f>SUM(T14:T16,T18:T20)</f>
        <v>0</v>
      </c>
      <c r="AC18" s="99" t="str">
        <f>N30</f>
        <v>nikitarfs</v>
      </c>
      <c r="AD18" s="96">
        <f>Z36</f>
        <v>0</v>
      </c>
      <c r="AE18" s="119"/>
      <c r="AF18" s="101" t="str">
        <f>U30</f>
        <v>semeniuk</v>
      </c>
      <c r="AG18" s="96">
        <f>AA36</f>
        <v>0</v>
      </c>
    </row>
    <row r="19" spans="1:33" ht="13.5" customHeight="1">
      <c r="A19" s="13"/>
      <c r="B19" s="103" t="str">
        <f>CONCATENATE("2. ",N15,"-",O15,"-",P15," || ",U15,"-",V15,"-",W15,CHAR(10),"3. ",N16,"-",O16,"-",P16," || ",U16,"-",V16,"-",W16)</f>
        <v>2. 9-2-1 || 9-2-1
3. 6-5-7 || 6-7-5</v>
      </c>
      <c r="C19" s="51" t="s">
        <v>7</v>
      </c>
      <c r="D19" s="51"/>
      <c r="E19" s="51"/>
      <c r="F19" s="51"/>
      <c r="G19" s="51"/>
      <c r="H19" s="51"/>
      <c r="I19" s="51"/>
      <c r="J19" s="51"/>
      <c r="K19" s="51"/>
      <c r="L19" s="51"/>
      <c r="M19" s="161"/>
      <c r="N19" s="7">
        <v>8</v>
      </c>
      <c r="O19" s="7">
        <v>4</v>
      </c>
      <c r="P19" s="8">
        <v>5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3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1"/>
      <c r="AA19" s="52"/>
      <c r="AC19" s="99" t="str">
        <f>N30</f>
        <v>nikitarfs</v>
      </c>
      <c r="AD19" s="96">
        <f>Z34</f>
        <v>0</v>
      </c>
      <c r="AE19" s="119"/>
      <c r="AF19" s="101" t="str">
        <f>U30</f>
        <v>semeniuk</v>
      </c>
      <c r="AG19" s="96">
        <f>AA34</f>
        <v>0</v>
      </c>
    </row>
    <row r="20" spans="1:33" ht="13.5" customHeight="1" thickBot="1">
      <c r="A20" s="13"/>
      <c r="B20" s="103" t="str">
        <f>CONCATENATE("[b]2 тайм:[/b]",CHAR(10),"4. ",N18,"-",O18,"-",P18," || ",U18,"-",V18,"-",W18,CHAR(10),"5. ",N19,"-",O19,"-",P19," || ",U19,"-",V19,"-",W19)</f>
        <v>[b]2 тайм:[/b]
4. 1-3-9 || 2-5-8
5. 8-4-5 || 9-3-1</v>
      </c>
      <c r="C20" s="51" t="s">
        <v>7</v>
      </c>
      <c r="D20" s="51"/>
      <c r="E20" s="51"/>
      <c r="F20" s="51"/>
      <c r="G20" s="51"/>
      <c r="H20" s="51"/>
      <c r="I20" s="51"/>
      <c r="J20" s="51"/>
      <c r="K20" s="51"/>
      <c r="L20" s="51"/>
      <c r="M20" s="161"/>
      <c r="N20" s="7">
        <v>7</v>
      </c>
      <c r="O20" s="7">
        <v>2</v>
      </c>
      <c r="P20" s="8">
        <v>6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7</v>
      </c>
      <c r="V20" s="7">
        <v>6</v>
      </c>
      <c r="W20" s="8">
        <v>4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53"/>
      <c r="AA20" s="54"/>
      <c r="AC20" s="99" t="str">
        <f>N30</f>
        <v>nikitarfs</v>
      </c>
      <c r="AD20" s="96">
        <f>AA34</f>
        <v>0</v>
      </c>
      <c r="AE20" s="119"/>
      <c r="AF20" s="102" t="str">
        <f>U30</f>
        <v>semeniuk</v>
      </c>
      <c r="AG20" s="96">
        <f>Z34</f>
        <v>0</v>
      </c>
    </row>
    <row r="21" spans="1:33" ht="13.5" customHeight="1" thickBot="1">
      <c r="A21" s="13"/>
      <c r="B21" s="103" t="str">
        <f>CONCATENATE("6. ",N20,"-",O20,"-",P20," || ",U20,"-",V20,"-",W20)</f>
        <v>6. 7-2-6 || 7-6-4</v>
      </c>
      <c r="C21" s="51" t="s">
        <v>7</v>
      </c>
      <c r="D21" s="51"/>
      <c r="E21" s="51"/>
      <c r="F21" s="51"/>
      <c r="G21" s="51"/>
      <c r="H21" s="51"/>
      <c r="I21" s="51"/>
      <c r="J21" s="51"/>
      <c r="K21" s="51"/>
      <c r="L21" s="51"/>
      <c r="M21" s="161"/>
      <c r="N21" s="153" t="s">
        <v>86</v>
      </c>
      <c r="O21" s="154"/>
      <c r="P21" s="155"/>
      <c r="Q21" s="32"/>
      <c r="R21" s="32"/>
      <c r="S21" s="32"/>
      <c r="T21" s="32"/>
      <c r="U21" s="153" t="s">
        <v>53</v>
      </c>
      <c r="V21" s="154"/>
      <c r="W21" s="155"/>
      <c r="X21" s="51"/>
      <c r="Y21" s="51"/>
      <c r="Z21" s="125" t="str">
        <f>IF(LEN(N21)=0," ",N21)</f>
        <v>Friedrich</v>
      </c>
      <c r="AA21" s="126" t="str">
        <f>IF(LEN(U21)=0," ",U21)</f>
        <v>Zig Zag</v>
      </c>
      <c r="AC21" s="99" t="str">
        <f>N30</f>
        <v>nikitarfs</v>
      </c>
      <c r="AD21" s="96">
        <f>COUNTIF(Q32:Q38,9)</f>
        <v>0</v>
      </c>
      <c r="AE21" s="119"/>
      <c r="AF21" s="101" t="str">
        <f>U30</f>
        <v>semeniuk</v>
      </c>
      <c r="AG21" s="96">
        <f>COUNTIF(T32:T38,9)</f>
        <v>0</v>
      </c>
    </row>
    <row r="22" spans="1:33" ht="13.5" customHeight="1" thickBot="1">
      <c r="A22" s="13"/>
      <c r="B22" s="103" t="str">
        <f>CONCATENATE(CHAR(10),"[b]Линия 3. [color=#FF0000][u]",Z21," ",CHAR(150)," ",AA21,"[/u] - ",Z23,":",AA23," [/color] (разница ",Z25,":",AA25,") (",Z27,"-",AA27,")[/b]")</f>
        <v>
[b]Линия 3. [color=#FF0000][u]Friedrich – Zig Zag[/u] - 0:0 [/color] (разница 0:0) (0-0)[/b]</v>
      </c>
      <c r="C22" s="51" t="s">
        <v>7</v>
      </c>
      <c r="D22" s="51"/>
      <c r="E22" s="51"/>
      <c r="F22" s="51"/>
      <c r="G22" s="51"/>
      <c r="H22" s="51"/>
      <c r="I22" s="51"/>
      <c r="J22" s="51"/>
      <c r="K22" s="51"/>
      <c r="L22" s="51"/>
      <c r="M22" s="161"/>
      <c r="N22" s="168" t="s">
        <v>0</v>
      </c>
      <c r="O22" s="166"/>
      <c r="P22" s="167"/>
      <c r="Q22" s="92" t="s">
        <v>13</v>
      </c>
      <c r="R22" s="172" t="s">
        <v>9</v>
      </c>
      <c r="S22" s="173"/>
      <c r="T22" s="92" t="s">
        <v>13</v>
      </c>
      <c r="U22" s="168" t="s">
        <v>0</v>
      </c>
      <c r="V22" s="166"/>
      <c r="W22" s="167"/>
      <c r="X22" s="51"/>
      <c r="Y22" s="51"/>
      <c r="Z22" s="156" t="s">
        <v>3</v>
      </c>
      <c r="AA22" s="157"/>
      <c r="AC22" s="99" t="str">
        <f>N39</f>
        <v>Батькович</v>
      </c>
      <c r="AD22" s="96">
        <v>0</v>
      </c>
      <c r="AE22" s="119"/>
      <c r="AF22" s="121" t="str">
        <f>U39</f>
        <v>Jack-Boss</v>
      </c>
      <c r="AG22" s="96">
        <v>0</v>
      </c>
    </row>
    <row r="23" spans="1:33" ht="13.5" customHeight="1">
      <c r="A23" s="13"/>
      <c r="B23" s="103" t="str">
        <f>CONCATENATE("[b]Прогнозы: ",CHAR(10),"1 тайм:[/b]",CHAR(10),"1. ",N23,"-",O23,"-",P23," || ",U23,"-",V23,"-",W23)</f>
        <v>[b]Прогнозы: 
1 тайм:[/b]
1. 3-4-8 || 2-5-8</v>
      </c>
      <c r="C23" s="51" t="s">
        <v>7</v>
      </c>
      <c r="D23" s="51"/>
      <c r="E23" s="51"/>
      <c r="F23" s="51"/>
      <c r="G23" s="51"/>
      <c r="H23" s="51"/>
      <c r="I23" s="51"/>
      <c r="J23" s="51"/>
      <c r="K23" s="51"/>
      <c r="L23" s="51"/>
      <c r="M23" s="161"/>
      <c r="N23" s="7">
        <v>3</v>
      </c>
      <c r="O23" s="7">
        <v>4</v>
      </c>
      <c r="P23" s="8">
        <v>8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5</v>
      </c>
      <c r="W23" s="8">
        <v>8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27">
        <f>SUM(R23:R25,R27:R29)</f>
        <v>0</v>
      </c>
      <c r="AA23" s="128">
        <f>SUM(S23:S25,S27:S29)</f>
        <v>0</v>
      </c>
      <c r="AC23" s="99" t="str">
        <f>N39</f>
        <v>Батькович</v>
      </c>
      <c r="AD23" s="96">
        <f>Z41</f>
        <v>0</v>
      </c>
      <c r="AE23" s="119"/>
      <c r="AF23" s="101" t="str">
        <f>U39</f>
        <v>Jack-Boss</v>
      </c>
      <c r="AG23" s="96">
        <f>AA41</f>
        <v>0</v>
      </c>
    </row>
    <row r="24" spans="1:33" ht="13.5" customHeight="1">
      <c r="A24" s="13"/>
      <c r="B24" s="103" t="str">
        <f>CONCATENATE("2. ",N24,"-",O24,"-",P24," || ",U24,"-",V24,"-",W24,CHAR(10),"3. ",N25,"-",O25,"-",P25," || ",U25,"-",V25,"-",W25)</f>
        <v>2. 9-2-1 || 9-3-1
3. 7-6-5 || 7-4-6</v>
      </c>
      <c r="C24" s="51" t="s">
        <v>7</v>
      </c>
      <c r="D24" s="51"/>
      <c r="E24" s="51"/>
      <c r="F24" s="51"/>
      <c r="G24" s="51"/>
      <c r="H24" s="51"/>
      <c r="I24" s="51"/>
      <c r="J24" s="51"/>
      <c r="K24" s="51"/>
      <c r="L24" s="51"/>
      <c r="M24" s="161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3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6" t="s">
        <v>4</v>
      </c>
      <c r="AA24" s="157"/>
      <c r="AC24" s="99" t="str">
        <f>N39</f>
        <v>Батькович</v>
      </c>
      <c r="AD24" s="96">
        <v>0</v>
      </c>
      <c r="AE24" s="119"/>
      <c r="AF24" s="101" t="str">
        <f>U39</f>
        <v>Jack-Boss</v>
      </c>
      <c r="AG24" s="96">
        <v>0</v>
      </c>
    </row>
    <row r="25" spans="1:33" ht="13.5" customHeight="1" thickBot="1">
      <c r="A25" s="13"/>
      <c r="B25" s="103" t="str">
        <f>CONCATENATE("[b]2 тайм:[/b]",CHAR(10),"4. ",N27,"-",O27,"-",P27," || ",U27,"-",V27,"-",W27,CHAR(10),"5. ",N28,"-",O28,"-",P28," || ",U28,"-",V28,"-",W28)</f>
        <v>[b]2 тайм:[/b]
4. 1-3-9 || 3-4-8
5. 8-2-5 || 9-5-1</v>
      </c>
      <c r="C25" s="51" t="s">
        <v>7</v>
      </c>
      <c r="D25" s="51"/>
      <c r="E25" s="51"/>
      <c r="F25" s="51"/>
      <c r="G25" s="51"/>
      <c r="H25" s="51"/>
      <c r="I25" s="51"/>
      <c r="J25" s="51"/>
      <c r="K25" s="51"/>
      <c r="L25" s="51"/>
      <c r="M25" s="161"/>
      <c r="N25" s="7">
        <v>7</v>
      </c>
      <c r="O25" s="7">
        <v>6</v>
      </c>
      <c r="P25" s="8">
        <v>5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4</v>
      </c>
      <c r="W25" s="8">
        <v>6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27">
        <f>IF(Z23-AA23&gt;0,Z23-AA23,0)</f>
        <v>0</v>
      </c>
      <c r="AA25" s="128">
        <f>IF(Z23-AA23&lt;0,AA23-Z23,0)</f>
        <v>0</v>
      </c>
      <c r="AC25" s="99" t="str">
        <f>N39</f>
        <v>Батькович</v>
      </c>
      <c r="AD25" s="96">
        <v>0</v>
      </c>
      <c r="AE25" s="119"/>
      <c r="AF25" s="102" t="str">
        <f>U39</f>
        <v>Jack-Boss</v>
      </c>
      <c r="AG25" s="96">
        <v>0</v>
      </c>
    </row>
    <row r="26" spans="1:33" ht="13.5" customHeight="1" thickBot="1">
      <c r="A26" s="13"/>
      <c r="B26" s="103" t="str">
        <f>CONCATENATE("6. ",N29,"-",O29,"-",P29," || ",U29,"-",V29,"-",W29)</f>
        <v>6. 6-7-4 || 7-2-6</v>
      </c>
      <c r="C26" s="51" t="s">
        <v>7</v>
      </c>
      <c r="D26" s="51"/>
      <c r="E26" s="51"/>
      <c r="F26" s="51"/>
      <c r="G26" s="51"/>
      <c r="H26" s="51"/>
      <c r="I26" s="51"/>
      <c r="J26" s="51"/>
      <c r="K26" s="51"/>
      <c r="L26" s="51"/>
      <c r="M26" s="161"/>
      <c r="N26" s="169" t="s">
        <v>1</v>
      </c>
      <c r="O26" s="170"/>
      <c r="P26" s="171"/>
      <c r="Q26" s="19"/>
      <c r="R26" s="91"/>
      <c r="S26" s="85"/>
      <c r="T26" s="19"/>
      <c r="U26" s="169" t="s">
        <v>1</v>
      </c>
      <c r="V26" s="170"/>
      <c r="W26" s="171"/>
      <c r="X26" s="37"/>
      <c r="Y26" s="38"/>
      <c r="Z26" s="151" t="s">
        <v>14</v>
      </c>
      <c r="AA26" s="152"/>
      <c r="AC26" s="99" t="str">
        <f>N39</f>
        <v>Батькович</v>
      </c>
      <c r="AD26" s="96">
        <f>COUNTIF(Q41:Q47,9)</f>
        <v>0</v>
      </c>
      <c r="AE26" s="119"/>
      <c r="AF26" s="101" t="str">
        <f>U39</f>
        <v>Jack-Boss</v>
      </c>
      <c r="AG26" s="96">
        <f>COUNTIF(T41:T47,9)</f>
        <v>0</v>
      </c>
    </row>
    <row r="27" spans="1:33" ht="13.5" customHeight="1">
      <c r="A27" s="13"/>
      <c r="B27" s="103" t="str">
        <f>CONCATENATE(CHAR(10),"[b]Линия 4. [color=#FF0000][u]",Z30," ",CHAR(150)," ",AA30,"[/u] - ",Z32,":",AA32," [/color] (разница ",Z34,":",AA34,") (",Z36,"-",AA36,")[/b]")</f>
        <v>
[b]Линия 4. [color=#FF0000][u]nikitarfs – semeniuk[/u] - 0:0 [/color] (разница 0:0) (0-0)[/b]</v>
      </c>
      <c r="C27" s="51" t="s">
        <v>7</v>
      </c>
      <c r="D27" s="51"/>
      <c r="E27" s="51"/>
      <c r="F27" s="51"/>
      <c r="G27" s="51"/>
      <c r="H27" s="51"/>
      <c r="I27" s="51"/>
      <c r="J27" s="51"/>
      <c r="K27" s="51"/>
      <c r="L27" s="51"/>
      <c r="M27" s="161"/>
      <c r="N27" s="7">
        <v>1</v>
      </c>
      <c r="O27" s="7">
        <v>3</v>
      </c>
      <c r="P27" s="8">
        <v>9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4</v>
      </c>
      <c r="W27" s="8">
        <v>8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27">
        <f>SUM(Q23:Q25,Q27:Q29)</f>
        <v>0</v>
      </c>
      <c r="AA27" s="128">
        <f>SUM(T23:T25,T27:T29)</f>
        <v>0</v>
      </c>
      <c r="AC27" s="99">
        <f>N48</f>
        <v>0</v>
      </c>
      <c r="AD27" s="96">
        <v>0</v>
      </c>
      <c r="AE27" s="119"/>
      <c r="AF27" s="121">
        <f>U48</f>
        <v>0</v>
      </c>
      <c r="AG27" s="96">
        <v>0</v>
      </c>
    </row>
    <row r="28" spans="1:33" ht="13.5" customHeight="1">
      <c r="A28" s="13"/>
      <c r="B28" s="103" t="str">
        <f>CONCATENATE("[b]Прогнозы: ",CHAR(10),"1 тайм:[/b]",CHAR(10),"1. ",N32,"-",O32,"-",P32," || ",U32,"-",V32,"-",W32)</f>
        <v>[b]Прогнозы: 
1 тайм:[/b]
1. 3-4-8 || 2-5-8</v>
      </c>
      <c r="C28" s="51" t="s">
        <v>7</v>
      </c>
      <c r="D28" s="51"/>
      <c r="E28" s="51"/>
      <c r="F28" s="51"/>
      <c r="G28" s="51"/>
      <c r="H28" s="51"/>
      <c r="I28" s="51"/>
      <c r="J28" s="51"/>
      <c r="K28" s="51"/>
      <c r="L28" s="51"/>
      <c r="M28" s="161"/>
      <c r="N28" s="7">
        <v>8</v>
      </c>
      <c r="O28" s="7">
        <v>2</v>
      </c>
      <c r="P28" s="8">
        <v>5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5</v>
      </c>
      <c r="W28" s="8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1"/>
      <c r="AA28" s="52"/>
      <c r="AC28" s="99">
        <f>N48</f>
        <v>0</v>
      </c>
      <c r="AD28" s="96">
        <f>Z50</f>
        <v>0</v>
      </c>
      <c r="AE28" s="119"/>
      <c r="AF28" s="101">
        <f>U48</f>
        <v>0</v>
      </c>
      <c r="AG28" s="96">
        <f>AA50</f>
        <v>0</v>
      </c>
    </row>
    <row r="29" spans="1:33" ht="13.5" customHeight="1" thickBot="1">
      <c r="A29" s="13"/>
      <c r="B29" s="103" t="str">
        <f>CONCATENATE("2. ",N33,"-",O33,"-",P33," || ",U33,"-",V33,"-",W33,CHAR(10),"3. ",N34,"-",O34,"-",P34," || ",U34,"-",V34,"-",W34)</f>
        <v>2. 9-2-1 || 9-3-1
3. 6-7-5 || 7-6-4</v>
      </c>
      <c r="C29" s="51" t="s">
        <v>7</v>
      </c>
      <c r="D29" s="51"/>
      <c r="E29" s="51"/>
      <c r="F29" s="51"/>
      <c r="G29" s="51"/>
      <c r="H29" s="51"/>
      <c r="I29" s="51"/>
      <c r="J29" s="51"/>
      <c r="K29" s="51"/>
      <c r="L29" s="51"/>
      <c r="M29" s="161"/>
      <c r="N29" s="7">
        <v>6</v>
      </c>
      <c r="O29" s="7">
        <v>7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2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53"/>
      <c r="AA29" s="54"/>
      <c r="AC29" s="99">
        <f>N48</f>
        <v>0</v>
      </c>
      <c r="AD29" s="96">
        <v>0</v>
      </c>
      <c r="AE29" s="119"/>
      <c r="AF29" s="101">
        <f>U48</f>
        <v>0</v>
      </c>
      <c r="AG29" s="96">
        <v>0</v>
      </c>
    </row>
    <row r="30" spans="1:33" ht="13.5" customHeight="1" thickBot="1">
      <c r="A30" s="13"/>
      <c r="B30" s="103" t="str">
        <f>CONCATENATE("[b]2 тайм:[/b]",CHAR(10),"4. ",N36,"-",O36,"-",P36," || ",U36,"-",V36,"-",W36,CHAR(10),"5. ",N37,"-",O37,"-",P37," || ",U37,"-",V37,"-",W37)</f>
        <v>[b]2 тайм:[/b]
4. 6-7-5 || 1-3-9
5. 4-3-9 || 7-6-5</v>
      </c>
      <c r="C30" s="51" t="s">
        <v>7</v>
      </c>
      <c r="D30" s="51"/>
      <c r="E30" s="51"/>
      <c r="F30" s="51"/>
      <c r="G30" s="51"/>
      <c r="H30" s="51"/>
      <c r="I30" s="51"/>
      <c r="J30" s="51"/>
      <c r="K30" s="51"/>
      <c r="L30" s="51"/>
      <c r="M30" s="161"/>
      <c r="N30" s="153" t="s">
        <v>87</v>
      </c>
      <c r="O30" s="154"/>
      <c r="P30" s="155"/>
      <c r="Q30" s="32"/>
      <c r="R30" s="32"/>
      <c r="S30" s="32"/>
      <c r="T30" s="32"/>
      <c r="U30" s="153" t="s">
        <v>54</v>
      </c>
      <c r="V30" s="154"/>
      <c r="W30" s="155"/>
      <c r="X30" s="51"/>
      <c r="Y30" s="51"/>
      <c r="Z30" s="125" t="str">
        <f>IF(LEN(N30)=0," ",N30)</f>
        <v>nikitarfs</v>
      </c>
      <c r="AA30" s="126" t="str">
        <f>IF(LEN(U30)=0," ",U30)</f>
        <v>semeniuk</v>
      </c>
      <c r="AC30" s="99">
        <f>N48</f>
        <v>0</v>
      </c>
      <c r="AD30" s="96">
        <v>0</v>
      </c>
      <c r="AE30" s="119"/>
      <c r="AF30" s="101">
        <f>U48</f>
        <v>0</v>
      </c>
      <c r="AG30" s="96">
        <v>0</v>
      </c>
    </row>
    <row r="31" spans="1:33" ht="13.5" customHeight="1" thickBot="1">
      <c r="A31" s="13"/>
      <c r="B31" s="103" t="str">
        <f>CONCATENATE("6. ",N38,"-",O38,"-",P38," || ",U38,"-",V38,"-",W38)</f>
        <v>6. 8-2-1 || 8-4-2</v>
      </c>
      <c r="C31" s="51" t="s">
        <v>7</v>
      </c>
      <c r="D31" s="51"/>
      <c r="E31" s="51"/>
      <c r="F31" s="51"/>
      <c r="G31" s="51"/>
      <c r="H31" s="51"/>
      <c r="I31" s="51"/>
      <c r="J31" s="51"/>
      <c r="K31" s="51"/>
      <c r="L31" s="51"/>
      <c r="M31" s="161"/>
      <c r="N31" s="168" t="s">
        <v>0</v>
      </c>
      <c r="O31" s="166"/>
      <c r="P31" s="167"/>
      <c r="Q31" s="92" t="s">
        <v>13</v>
      </c>
      <c r="R31" s="172" t="s">
        <v>9</v>
      </c>
      <c r="S31" s="173"/>
      <c r="T31" s="92" t="s">
        <v>13</v>
      </c>
      <c r="U31" s="168" t="s">
        <v>0</v>
      </c>
      <c r="V31" s="166"/>
      <c r="W31" s="167"/>
      <c r="X31" s="51"/>
      <c r="Y31" s="51"/>
      <c r="Z31" s="156" t="s">
        <v>3</v>
      </c>
      <c r="AA31" s="157"/>
      <c r="AC31" s="100">
        <f>N48</f>
        <v>0</v>
      </c>
      <c r="AD31" s="97">
        <f>COUNTIF(Q50:Q56,9)</f>
        <v>0</v>
      </c>
      <c r="AE31" s="119"/>
      <c r="AF31" s="122">
        <f>U48</f>
        <v>0</v>
      </c>
      <c r="AG31" s="97">
        <f>COUNTIF(T50:T56,9)</f>
        <v>0</v>
      </c>
    </row>
    <row r="32" spans="1:27" ht="13.5" customHeight="1">
      <c r="A32" s="13"/>
      <c r="B32" s="103" t="str">
        <f>IF(AND(OR(LEN(N39)=0,N39="Игрок 5"),OR(LEN(U39)=0,U39="Игрок 6"))," ",CONCATENATE(CHAR(10),"[u][b]Запасные[/b][/u]"))</f>
        <v>
[u][b]Запасные[/b][/u]</v>
      </c>
      <c r="C32" s="51" t="s">
        <v>7</v>
      </c>
      <c r="D32" s="51"/>
      <c r="E32" s="51"/>
      <c r="F32" s="51"/>
      <c r="G32" s="51"/>
      <c r="H32" s="51"/>
      <c r="I32" s="51"/>
      <c r="J32" s="51"/>
      <c r="K32" s="51"/>
      <c r="L32" s="51"/>
      <c r="M32" s="161"/>
      <c r="N32" s="7">
        <v>3</v>
      </c>
      <c r="O32" s="7">
        <v>4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5</v>
      </c>
      <c r="W32" s="8">
        <v>8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27">
        <f>SUM(R32:R34,R36:R38)</f>
        <v>0</v>
      </c>
      <c r="AA32" s="128">
        <f>SUM(S32:S34,S36:S38)</f>
        <v>0</v>
      </c>
    </row>
    <row r="33" spans="1:27" ht="13.5" customHeight="1">
      <c r="A33" s="13"/>
      <c r="B33" s="10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Батькович (0)
1 тайм:[/b]
1. 2-4-8
</v>
      </c>
      <c r="C33" s="51" t="s">
        <v>7</v>
      </c>
      <c r="D33" s="51"/>
      <c r="E33" s="51"/>
      <c r="F33" s="51"/>
      <c r="G33" s="51"/>
      <c r="H33" s="51"/>
      <c r="I33" s="51"/>
      <c r="J33" s="51"/>
      <c r="K33" s="51"/>
      <c r="L33" s="51"/>
      <c r="M33" s="161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3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6" t="s">
        <v>4</v>
      </c>
      <c r="AA33" s="157"/>
    </row>
    <row r="34" spans="1:27" ht="13.5" customHeight="1" thickBot="1">
      <c r="A34" s="13"/>
      <c r="B34" s="10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9-3-1
3. 5-7-6</v>
      </c>
      <c r="C34" s="51" t="s">
        <v>7</v>
      </c>
      <c r="D34" s="51"/>
      <c r="E34" s="51"/>
      <c r="F34" s="51"/>
      <c r="G34" s="51"/>
      <c r="H34" s="51"/>
      <c r="I34" s="51"/>
      <c r="J34" s="51"/>
      <c r="K34" s="51"/>
      <c r="L34" s="51"/>
      <c r="M34" s="161"/>
      <c r="N34" s="7">
        <v>6</v>
      </c>
      <c r="O34" s="7">
        <v>7</v>
      </c>
      <c r="P34" s="8">
        <v>5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27">
        <f>IF(Z32-AA32&gt;0,Z32-AA32,0)</f>
        <v>0</v>
      </c>
      <c r="AA34" s="128">
        <f>IF(Z32-AA32&lt;0,AA32-Z32,0)</f>
        <v>0</v>
      </c>
    </row>
    <row r="35" spans="1:27" ht="13.5" customHeight="1" thickBot="1">
      <c r="A35" s="13"/>
      <c r="B35" s="10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1-2-9
5. 6-7-4</v>
      </c>
      <c r="C35" s="51" t="s">
        <v>7</v>
      </c>
      <c r="D35" s="51"/>
      <c r="E35" s="51"/>
      <c r="F35" s="51"/>
      <c r="G35" s="51"/>
      <c r="H35" s="51"/>
      <c r="I35" s="51"/>
      <c r="J35" s="51"/>
      <c r="K35" s="51"/>
      <c r="L35" s="51"/>
      <c r="M35" s="161"/>
      <c r="N35" s="169" t="s">
        <v>1</v>
      </c>
      <c r="O35" s="170"/>
      <c r="P35" s="171"/>
      <c r="Q35" s="19"/>
      <c r="R35" s="91"/>
      <c r="S35" s="85"/>
      <c r="T35" s="19"/>
      <c r="U35" s="169" t="s">
        <v>1</v>
      </c>
      <c r="V35" s="170"/>
      <c r="W35" s="171"/>
      <c r="X35" s="37"/>
      <c r="Y35" s="38"/>
      <c r="Z35" s="151" t="s">
        <v>14</v>
      </c>
      <c r="AA35" s="152"/>
    </row>
    <row r="36" spans="1:27" ht="13.5" customHeight="1">
      <c r="A36" s="13"/>
      <c r="B36" s="103" t="str">
        <f>IF(OR(LEN(N39)=0,N39="Игрок 5")," ",IF(OR(LEN(N48)=0,N48="Игрок 6"),CONCATENATE("6. ",N47,"-",O47,"-",P47),CONCATENATE("6. ",N47,"-",O47,"-",P47," || ",N56,"-",O56,"-",P56)))</f>
        <v>6. 3-5-8</v>
      </c>
      <c r="C36" s="51" t="s">
        <v>7</v>
      </c>
      <c r="D36" s="51"/>
      <c r="E36" s="51"/>
      <c r="F36" s="51"/>
      <c r="G36" s="51"/>
      <c r="H36" s="51"/>
      <c r="I36" s="51"/>
      <c r="J36" s="51"/>
      <c r="K36" s="51"/>
      <c r="L36" s="51"/>
      <c r="M36" s="161"/>
      <c r="N36" s="7">
        <v>6</v>
      </c>
      <c r="O36" s="7">
        <v>7</v>
      </c>
      <c r="P36" s="8">
        <v>5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3</v>
      </c>
      <c r="W36" s="8">
        <v>9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27">
        <f>SUM(Q32:Q34,Q36:Q38)</f>
        <v>0</v>
      </c>
      <c r="AA36" s="128">
        <f>SUM(T32:T34,T36:T38)</f>
        <v>0</v>
      </c>
    </row>
    <row r="37" spans="1:27" ht="13.5" customHeight="1">
      <c r="A37" s="13"/>
      <c r="B37" s="10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[b]Сб. Мегаспорта
Jack-Boss (0)
1 тайм:[/b]
1. 1-3-9
</v>
      </c>
      <c r="C37" s="51" t="s">
        <v>7</v>
      </c>
      <c r="D37" s="51"/>
      <c r="E37" s="51"/>
      <c r="F37" s="51"/>
      <c r="G37" s="51"/>
      <c r="H37" s="51"/>
      <c r="I37" s="51"/>
      <c r="J37" s="51"/>
      <c r="K37" s="51"/>
      <c r="L37" s="51"/>
      <c r="M37" s="161"/>
      <c r="N37" s="7">
        <v>4</v>
      </c>
      <c r="O37" s="7">
        <v>3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6</v>
      </c>
      <c r="W37" s="8">
        <v>5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1"/>
      <c r="AA37" s="52"/>
    </row>
    <row r="38" spans="1:27" ht="13.5" customHeight="1" thickBot="1">
      <c r="A38" s="13"/>
      <c r="B38" s="10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8-4-2
3. 7-6-5</v>
      </c>
      <c r="C38" s="53" t="s">
        <v>7</v>
      </c>
      <c r="D38" s="53"/>
      <c r="E38" s="53"/>
      <c r="F38" s="53"/>
      <c r="G38" s="53"/>
      <c r="H38" s="53"/>
      <c r="I38" s="53"/>
      <c r="J38" s="53"/>
      <c r="K38" s="53"/>
      <c r="L38" s="53"/>
      <c r="M38" s="162"/>
      <c r="N38" s="7">
        <v>8</v>
      </c>
      <c r="O38" s="7">
        <v>2</v>
      </c>
      <c r="P38" s="8">
        <v>1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4</v>
      </c>
      <c r="W38" s="8">
        <v>2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53"/>
      <c r="AA38" s="54"/>
    </row>
    <row r="39" spans="1:27" ht="13.5" customHeight="1" thickBot="1">
      <c r="A39" s="13"/>
      <c r="B39" s="10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9-6-3
5. 7-5-1</v>
      </c>
      <c r="C39" s="51" t="s">
        <v>7</v>
      </c>
      <c r="D39" s="51"/>
      <c r="E39" s="51"/>
      <c r="F39" s="51"/>
      <c r="G39" s="51"/>
      <c r="H39" s="51"/>
      <c r="I39" s="51"/>
      <c r="J39" s="51"/>
      <c r="K39" s="51"/>
      <c r="L39" s="51"/>
      <c r="M39" s="163" t="s">
        <v>11</v>
      </c>
      <c r="N39" s="153" t="s">
        <v>88</v>
      </c>
      <c r="O39" s="154"/>
      <c r="P39" s="155"/>
      <c r="Q39" s="32"/>
      <c r="R39" s="32"/>
      <c r="S39" s="32"/>
      <c r="T39" s="32"/>
      <c r="U39" s="153" t="s">
        <v>55</v>
      </c>
      <c r="V39" s="154"/>
      <c r="W39" s="155"/>
      <c r="X39" s="51"/>
      <c r="Y39" s="51"/>
      <c r="Z39" s="125" t="str">
        <f>IF(OR(LEN(N39)=0,N39="Игрок 5")," ",N39)</f>
        <v>Батькович</v>
      </c>
      <c r="AA39" s="126" t="str">
        <f>IF(OR(LEN(U39)=0,U39="Игрок 5")," ",U39)</f>
        <v>Jack-Boss</v>
      </c>
    </row>
    <row r="40" spans="1:27" ht="13.5" customHeight="1" thickBot="1">
      <c r="A40" s="13"/>
      <c r="B40" s="104" t="str">
        <f>IF(OR(LEN(U39)=0,U39="Игрок 5")," ",IF(OR(LEN(U48)=0,U48="Игрок 6"),CONCATENATE("6. ",U47,"-",V47,"-",W47),CONCATENATE("6. ",U47,"-",V47,"-",W47," || ",U56,"-",V56,"-",W56)))</f>
        <v>6. 8-4-2</v>
      </c>
      <c r="C40" s="51" t="s">
        <v>7</v>
      </c>
      <c r="D40" s="51"/>
      <c r="E40" s="51"/>
      <c r="F40" s="51"/>
      <c r="G40" s="51"/>
      <c r="H40" s="51"/>
      <c r="I40" s="51"/>
      <c r="J40" s="51"/>
      <c r="K40" s="51"/>
      <c r="L40" s="51"/>
      <c r="M40" s="164"/>
      <c r="N40" s="168" t="s">
        <v>0</v>
      </c>
      <c r="O40" s="166"/>
      <c r="P40" s="167"/>
      <c r="Q40" s="92" t="s">
        <v>13</v>
      </c>
      <c r="R40" s="69" t="s">
        <v>7</v>
      </c>
      <c r="S40" s="70"/>
      <c r="T40" s="92" t="s">
        <v>13</v>
      </c>
      <c r="U40" s="168" t="s">
        <v>0</v>
      </c>
      <c r="V40" s="166"/>
      <c r="W40" s="167"/>
      <c r="X40" s="55"/>
      <c r="Y40" s="51"/>
      <c r="Z40" s="151" t="s">
        <v>14</v>
      </c>
      <c r="AA40" s="152"/>
    </row>
    <row r="41" spans="1:27" ht="13.5" customHeight="1">
      <c r="A41" s="13"/>
      <c r="B41" s="9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64"/>
      <c r="N41" s="7">
        <v>2</v>
      </c>
      <c r="O41" s="7">
        <v>4</v>
      </c>
      <c r="P41" s="8">
        <v>8</v>
      </c>
      <c r="Q41" s="9" t="str">
        <f>IF(X41=0,0,IF(X41=1,N41,IF(X41=2,O41,IF(X41=3,P41," "))))</f>
        <v> </v>
      </c>
      <c r="R41" s="71"/>
      <c r="S41" s="72"/>
      <c r="T41" s="9" t="str">
        <f>IF(X41=0,0,IF(X41=1,U41,IF(X41=2,V41,IF(X41=3,W41," "))))</f>
        <v> </v>
      </c>
      <c r="U41" s="7">
        <v>1</v>
      </c>
      <c r="V41" s="7">
        <v>3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127">
        <f>SUM(Q41:Q43,Q45:Q47)</f>
        <v>0</v>
      </c>
      <c r="AA41" s="128">
        <f>SUM(T41:T43,T45:T47)</f>
        <v>0</v>
      </c>
    </row>
    <row r="42" spans="1:27" ht="13.5" customHeight="1">
      <c r="A42" s="2"/>
      <c r="B42" s="9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64"/>
      <c r="N42" s="7">
        <v>9</v>
      </c>
      <c r="O42" s="7">
        <v>3</v>
      </c>
      <c r="P42" s="8">
        <v>1</v>
      </c>
      <c r="Q42" s="9" t="str">
        <f>IF(X42=0,0,IF(X42=1,N42,IF(X42=2,O42,IF(X42=3,P42," "))))</f>
        <v> </v>
      </c>
      <c r="R42" s="71"/>
      <c r="S42" s="72"/>
      <c r="T42" s="9" t="str">
        <f>IF(X42=0,0,IF(X42=1,U42,IF(X42=2,V42,IF(X42=3,W42," "))))</f>
        <v> </v>
      </c>
      <c r="U42" s="7">
        <v>8</v>
      </c>
      <c r="V42" s="7">
        <v>4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9"/>
      <c r="AA42" s="150"/>
    </row>
    <row r="43" spans="1:27" ht="13.5" customHeight="1" thickBot="1">
      <c r="A43" s="2"/>
      <c r="B43" s="9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64"/>
      <c r="N43" s="7">
        <v>5</v>
      </c>
      <c r="O43" s="7">
        <v>7</v>
      </c>
      <c r="P43" s="8">
        <v>6</v>
      </c>
      <c r="Q43" s="9" t="str">
        <f>IF(X43=0,0,IF(X43=1,N43,IF(X43=2,O43,IF(X43=3,P43," "))))</f>
        <v> </v>
      </c>
      <c r="R43" s="71"/>
      <c r="S43" s="72"/>
      <c r="T43" s="9" t="str">
        <f>IF(X43=0,0,IF(X43=1,U43,IF(X43=2,V43,IF(X43=3,W43," "))))</f>
        <v> </v>
      </c>
      <c r="U43" s="7">
        <v>7</v>
      </c>
      <c r="V43" s="7">
        <v>6</v>
      </c>
      <c r="W43" s="8">
        <v>5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23"/>
      <c r="AA43" s="124"/>
    </row>
    <row r="44" spans="1:27" ht="13.5" customHeight="1" thickBot="1">
      <c r="A44" s="2"/>
      <c r="B44" s="9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64"/>
      <c r="N44" s="169" t="s">
        <v>1</v>
      </c>
      <c r="O44" s="170"/>
      <c r="P44" s="171"/>
      <c r="Q44" s="19"/>
      <c r="R44" s="91"/>
      <c r="S44" s="85"/>
      <c r="T44" s="19"/>
      <c r="U44" s="169" t="s">
        <v>1</v>
      </c>
      <c r="V44" s="170"/>
      <c r="W44" s="171"/>
      <c r="X44" s="37"/>
      <c r="Y44" s="38"/>
      <c r="Z44" s="158"/>
      <c r="AA44" s="159"/>
    </row>
    <row r="45" spans="1:27" ht="13.5" customHeight="1">
      <c r="A45" s="2"/>
      <c r="B45" s="93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164"/>
      <c r="N45" s="7">
        <v>1</v>
      </c>
      <c r="O45" s="7">
        <v>2</v>
      </c>
      <c r="P45" s="8">
        <v>9</v>
      </c>
      <c r="Q45" s="9" t="str">
        <f>IF(X45=0,0,IF(X45=1,N45,IF(X45=2,O45,IF(X45=3,P45," "))))</f>
        <v> </v>
      </c>
      <c r="R45" s="71"/>
      <c r="S45" s="72"/>
      <c r="T45" s="9" t="str">
        <f>IF(X45=0,0,IF(X45=1,U45,IF(X45=2,V45,IF(X45=3,W45," "))))</f>
        <v> </v>
      </c>
      <c r="U45" s="7">
        <v>9</v>
      </c>
      <c r="V45" s="7">
        <v>6</v>
      </c>
      <c r="W45" s="8">
        <v>3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123"/>
      <c r="AA45" s="124"/>
    </row>
    <row r="46" spans="1:27" ht="13.5" customHeight="1">
      <c r="A46" s="2"/>
      <c r="B46" s="93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64"/>
      <c r="N46" s="7">
        <v>6</v>
      </c>
      <c r="O46" s="7">
        <v>7</v>
      </c>
      <c r="P46" s="8">
        <v>4</v>
      </c>
      <c r="Q46" s="9" t="str">
        <f>IF(X46=0,0,IF(X46=1,N46,IF(X46=2,O46,IF(X46=3,P46," "))))</f>
        <v> </v>
      </c>
      <c r="R46" s="71"/>
      <c r="S46" s="72"/>
      <c r="T46" s="9" t="str">
        <f>IF(X46=0,0,IF(X46=1,U46,IF(X46=2,V46,IF(X46=3,W46," "))))</f>
        <v> </v>
      </c>
      <c r="U46" s="7">
        <v>7</v>
      </c>
      <c r="V46" s="7">
        <v>5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1"/>
      <c r="AA46" s="52"/>
    </row>
    <row r="47" spans="1:27" ht="13.5" customHeight="1" thickBot="1">
      <c r="A47" s="2"/>
      <c r="B47" s="9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64"/>
      <c r="N47" s="7">
        <v>3</v>
      </c>
      <c r="O47" s="7">
        <v>5</v>
      </c>
      <c r="P47" s="8">
        <v>8</v>
      </c>
      <c r="Q47" s="9" t="str">
        <f>IF(X47=0,0,IF(X47=1,N47,IF(X47=2,O47,IF(X47=3,P47," "))))</f>
        <v> </v>
      </c>
      <c r="R47" s="71"/>
      <c r="S47" s="72"/>
      <c r="T47" s="9" t="str">
        <f>IF(X47=0,0,IF(X47=1,U47,IF(X47=2,V47,IF(X47=3,W47," "))))</f>
        <v> </v>
      </c>
      <c r="U47" s="7">
        <v>8</v>
      </c>
      <c r="V47" s="7">
        <v>4</v>
      </c>
      <c r="W47" s="8">
        <v>2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53"/>
      <c r="AA47" s="54"/>
    </row>
    <row r="48" spans="1:27" ht="13.5" customHeight="1" thickBot="1">
      <c r="A48" s="2"/>
      <c r="B48" s="93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164"/>
      <c r="N48" s="153"/>
      <c r="O48" s="154"/>
      <c r="P48" s="155"/>
      <c r="Q48" s="32"/>
      <c r="R48" s="32"/>
      <c r="S48" s="32"/>
      <c r="T48" s="85"/>
      <c r="U48" s="153"/>
      <c r="V48" s="154"/>
      <c r="W48" s="155"/>
      <c r="X48" s="51"/>
      <c r="Y48" s="51"/>
      <c r="Z48" s="125" t="str">
        <f>IF(OR(LEN(N48)=0,N48="Игрок 6")," ",N48)</f>
        <v> </v>
      </c>
      <c r="AA48" s="126" t="str">
        <f>IF(OR(LEN(U48)=0,U48="Игрок 6")," ",U48)</f>
        <v> </v>
      </c>
    </row>
    <row r="49" spans="1:27" ht="13.5" customHeight="1" thickBot="1">
      <c r="A49" s="2"/>
      <c r="B49" s="93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64"/>
      <c r="N49" s="166" t="s">
        <v>0</v>
      </c>
      <c r="O49" s="166"/>
      <c r="P49" s="167"/>
      <c r="Q49" s="92" t="s">
        <v>13</v>
      </c>
      <c r="R49" s="69" t="s">
        <v>7</v>
      </c>
      <c r="S49" s="70"/>
      <c r="T49" s="92" t="s">
        <v>13</v>
      </c>
      <c r="U49" s="168" t="s">
        <v>0</v>
      </c>
      <c r="V49" s="166"/>
      <c r="W49" s="167"/>
      <c r="X49" s="51"/>
      <c r="Y49" s="51"/>
      <c r="Z49" s="151" t="s">
        <v>14</v>
      </c>
      <c r="AA49" s="152"/>
    </row>
    <row r="50" spans="1:27" ht="13.5" customHeight="1">
      <c r="A50" s="2"/>
      <c r="B50" s="9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64"/>
      <c r="N50" s="7"/>
      <c r="O50" s="7"/>
      <c r="P50" s="8"/>
      <c r="Q50" s="9" t="str">
        <f>IF(X50=0,0,IF(X50=1,N50,IF(X50=2,O50,IF(X50=3,P50," "))))</f>
        <v> </v>
      </c>
      <c r="R50" s="71"/>
      <c r="S50" s="72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127">
        <f>SUM(Q50:Q52,Q54:Q56)</f>
        <v>0</v>
      </c>
      <c r="AA50" s="128">
        <f>SUM(T50:T52,T54:T56)</f>
        <v>0</v>
      </c>
    </row>
    <row r="51" spans="1:27" ht="13.5" customHeight="1">
      <c r="A51" s="2"/>
      <c r="B51" s="9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64"/>
      <c r="N51" s="7"/>
      <c r="O51" s="7"/>
      <c r="P51" s="8"/>
      <c r="Q51" s="9" t="str">
        <f>IF(X51=0,0,IF(X51=1,N51,IF(X51=2,O51,IF(X51=3,P51," "))))</f>
        <v> </v>
      </c>
      <c r="R51" s="71"/>
      <c r="S51" s="72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9"/>
      <c r="AA51" s="150"/>
    </row>
    <row r="52" spans="1:27" ht="13.5" customHeight="1" thickBot="1">
      <c r="A52" s="2"/>
      <c r="B52" s="9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64"/>
      <c r="N52" s="7"/>
      <c r="O52" s="7"/>
      <c r="P52" s="8"/>
      <c r="Q52" s="9" t="str">
        <f>IF(X52=0,0,IF(X52=1,N52,IF(X52=2,O52,IF(X52=3,P52," "))))</f>
        <v> </v>
      </c>
      <c r="R52" s="71"/>
      <c r="S52" s="72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23"/>
      <c r="AA52" s="124"/>
    </row>
    <row r="53" spans="1:27" ht="13.5" customHeight="1" thickBot="1">
      <c r="A53" s="2"/>
      <c r="B53" s="9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64"/>
      <c r="N53" s="169" t="s">
        <v>1</v>
      </c>
      <c r="O53" s="170"/>
      <c r="P53" s="171"/>
      <c r="Q53" s="19"/>
      <c r="R53" s="91"/>
      <c r="S53" s="85"/>
      <c r="T53" s="19"/>
      <c r="U53" s="169" t="s">
        <v>1</v>
      </c>
      <c r="V53" s="170"/>
      <c r="W53" s="171"/>
      <c r="X53" s="37"/>
      <c r="Y53" s="38"/>
      <c r="Z53" s="158"/>
      <c r="AA53" s="159"/>
    </row>
    <row r="54" spans="1:27" ht="13.5" customHeight="1">
      <c r="A54" s="2"/>
      <c r="B54" s="93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64"/>
      <c r="N54" s="7"/>
      <c r="O54" s="7"/>
      <c r="P54" s="8"/>
      <c r="Q54" s="9" t="str">
        <f>IF(X54=0,0,IF(X54=1,N54,IF(X54=2,O54,IF(X54=3,P54," "))))</f>
        <v> </v>
      </c>
      <c r="R54" s="71"/>
      <c r="S54" s="72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123"/>
      <c r="AA54" s="124"/>
    </row>
    <row r="55" spans="1:27" ht="13.5" customHeight="1">
      <c r="A55" s="2"/>
      <c r="B55" s="9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64"/>
      <c r="N55" s="7"/>
      <c r="O55" s="7"/>
      <c r="P55" s="8"/>
      <c r="Q55" s="9" t="str">
        <f>IF(X55=0,0,IF(X55=1,N55,IF(X55=2,O55,IF(X55=3,P55," "))))</f>
        <v> </v>
      </c>
      <c r="R55" s="71"/>
      <c r="S55" s="72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1"/>
      <c r="AA55" s="52"/>
    </row>
    <row r="56" spans="1:27" ht="13.5" customHeight="1" thickBot="1">
      <c r="A56" s="2"/>
      <c r="B56" s="9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65"/>
      <c r="N56" s="14"/>
      <c r="O56" s="11"/>
      <c r="P56" s="12"/>
      <c r="Q56" s="16" t="str">
        <f>IF(X56=0,0,IF(X56=1,N56,IF(X56=2,O56,IF(X56=3,P56," "))))</f>
        <v> </v>
      </c>
      <c r="R56" s="73"/>
      <c r="S56" s="74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53"/>
      <c r="AA56" s="54"/>
    </row>
  </sheetData>
  <sheetProtection/>
  <mergeCells count="73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AX2:AZ2"/>
    <mergeCell ref="BA2:BA3"/>
    <mergeCell ref="BB2:BD2"/>
    <mergeCell ref="N53:P53"/>
    <mergeCell ref="U53:W53"/>
    <mergeCell ref="Z53:AA53"/>
    <mergeCell ref="N48:P48"/>
    <mergeCell ref="U48:W48"/>
    <mergeCell ref="N49:P49"/>
    <mergeCell ref="U49:W49"/>
  </mergeCells>
  <conditionalFormatting sqref="N5 U5">
    <cfRule type="expression" priority="234" dxfId="0" stopIfTrue="1">
      <formula>$X$5=1</formula>
    </cfRule>
  </conditionalFormatting>
  <conditionalFormatting sqref="O5 V5">
    <cfRule type="expression" priority="233" dxfId="0" stopIfTrue="1">
      <formula>$X$5=2</formula>
    </cfRule>
  </conditionalFormatting>
  <conditionalFormatting sqref="P5 W5">
    <cfRule type="expression" priority="232" dxfId="0" stopIfTrue="1">
      <formula>$X$5=3</formula>
    </cfRule>
  </conditionalFormatting>
  <conditionalFormatting sqref="N6 U6">
    <cfRule type="expression" priority="231" dxfId="0" stopIfTrue="1">
      <formula>$X$6=1</formula>
    </cfRule>
  </conditionalFormatting>
  <conditionalFormatting sqref="O6 V6">
    <cfRule type="expression" priority="230" dxfId="0" stopIfTrue="1">
      <formula>$X$6=2</formula>
    </cfRule>
  </conditionalFormatting>
  <conditionalFormatting sqref="P6 W6">
    <cfRule type="expression" priority="229" dxfId="0" stopIfTrue="1">
      <formula>$X$6=3</formula>
    </cfRule>
  </conditionalFormatting>
  <conditionalFormatting sqref="N7 U7">
    <cfRule type="expression" priority="228" dxfId="0" stopIfTrue="1">
      <formula>$X$7=1</formula>
    </cfRule>
  </conditionalFormatting>
  <conditionalFormatting sqref="O7 V7">
    <cfRule type="expression" priority="227" dxfId="0" stopIfTrue="1">
      <formula>$X$7=2</formula>
    </cfRule>
  </conditionalFormatting>
  <conditionalFormatting sqref="P7 W7">
    <cfRule type="expression" priority="226" dxfId="0" stopIfTrue="1">
      <formula>$X$7=3</formula>
    </cfRule>
  </conditionalFormatting>
  <conditionalFormatting sqref="N9 U9">
    <cfRule type="expression" priority="225" dxfId="0" stopIfTrue="1">
      <formula>$X$9=1</formula>
    </cfRule>
  </conditionalFormatting>
  <conditionalFormatting sqref="O9 V9">
    <cfRule type="expression" priority="224" dxfId="0" stopIfTrue="1">
      <formula>$X$9=2</formula>
    </cfRule>
  </conditionalFormatting>
  <conditionalFormatting sqref="P9 W9">
    <cfRule type="expression" priority="223" dxfId="0" stopIfTrue="1">
      <formula>$X$9=3</formula>
    </cfRule>
  </conditionalFormatting>
  <conditionalFormatting sqref="N10 U10">
    <cfRule type="expression" priority="222" dxfId="0" stopIfTrue="1">
      <formula>$X$10=1</formula>
    </cfRule>
  </conditionalFormatting>
  <conditionalFormatting sqref="O10 V10">
    <cfRule type="expression" priority="221" dxfId="0" stopIfTrue="1">
      <formula>$X$10=2</formula>
    </cfRule>
  </conditionalFormatting>
  <conditionalFormatting sqref="P10 W10">
    <cfRule type="expression" priority="220" dxfId="0" stopIfTrue="1">
      <formula>$X$10=3</formula>
    </cfRule>
  </conditionalFormatting>
  <conditionalFormatting sqref="N11 U11">
    <cfRule type="expression" priority="219" dxfId="0" stopIfTrue="1">
      <formula>$X$11=1</formula>
    </cfRule>
  </conditionalFormatting>
  <conditionalFormatting sqref="O11 V11">
    <cfRule type="expression" priority="218" dxfId="0" stopIfTrue="1">
      <formula>$X$11=2</formula>
    </cfRule>
  </conditionalFormatting>
  <conditionalFormatting sqref="P11 W11">
    <cfRule type="expression" priority="217" dxfId="0" stopIfTrue="1">
      <formula>$X$11=3</formula>
    </cfRule>
  </conditionalFormatting>
  <conditionalFormatting sqref="N14 U14">
    <cfRule type="expression" priority="216" dxfId="0" stopIfTrue="1">
      <formula>$X$5=1</formula>
    </cfRule>
  </conditionalFormatting>
  <conditionalFormatting sqref="O14 V14">
    <cfRule type="expression" priority="215" dxfId="0" stopIfTrue="1">
      <formula>$X$5=2</formula>
    </cfRule>
  </conditionalFormatting>
  <conditionalFormatting sqref="P14 W14">
    <cfRule type="expression" priority="214" dxfId="0" stopIfTrue="1">
      <formula>$X$5=3</formula>
    </cfRule>
  </conditionalFormatting>
  <conditionalFormatting sqref="N15 U15">
    <cfRule type="expression" priority="213" dxfId="0" stopIfTrue="1">
      <formula>$X$6=1</formula>
    </cfRule>
  </conditionalFormatting>
  <conditionalFormatting sqref="O15 V15">
    <cfRule type="expression" priority="212" dxfId="0" stopIfTrue="1">
      <formula>$X$6=2</formula>
    </cfRule>
  </conditionalFormatting>
  <conditionalFormatting sqref="P15 W15">
    <cfRule type="expression" priority="211" dxfId="0" stopIfTrue="1">
      <formula>$X$6=3</formula>
    </cfRule>
  </conditionalFormatting>
  <conditionalFormatting sqref="N16 U16">
    <cfRule type="expression" priority="210" dxfId="0" stopIfTrue="1">
      <formula>$X$7=1</formula>
    </cfRule>
  </conditionalFormatting>
  <conditionalFormatting sqref="O16 V16">
    <cfRule type="expression" priority="209" dxfId="0" stopIfTrue="1">
      <formula>$X$7=2</formula>
    </cfRule>
  </conditionalFormatting>
  <conditionalFormatting sqref="P16 W16">
    <cfRule type="expression" priority="208" dxfId="0" stopIfTrue="1">
      <formula>$X$7=3</formula>
    </cfRule>
  </conditionalFormatting>
  <conditionalFormatting sqref="N18 U18">
    <cfRule type="expression" priority="207" dxfId="0" stopIfTrue="1">
      <formula>$X$9=1</formula>
    </cfRule>
  </conditionalFormatting>
  <conditionalFormatting sqref="O18 V18">
    <cfRule type="expression" priority="206" dxfId="0" stopIfTrue="1">
      <formula>$X$9=2</formula>
    </cfRule>
  </conditionalFormatting>
  <conditionalFormatting sqref="P18 W18">
    <cfRule type="expression" priority="205" dxfId="0" stopIfTrue="1">
      <formula>$X$9=3</formula>
    </cfRule>
  </conditionalFormatting>
  <conditionalFormatting sqref="N19 U19">
    <cfRule type="expression" priority="204" dxfId="0" stopIfTrue="1">
      <formula>$X$10=1</formula>
    </cfRule>
  </conditionalFormatting>
  <conditionalFormatting sqref="O19 V19">
    <cfRule type="expression" priority="203" dxfId="0" stopIfTrue="1">
      <formula>$X$10=2</formula>
    </cfRule>
  </conditionalFormatting>
  <conditionalFormatting sqref="P19 W19">
    <cfRule type="expression" priority="202" dxfId="0" stopIfTrue="1">
      <formula>$X$10=3</formula>
    </cfRule>
  </conditionalFormatting>
  <conditionalFormatting sqref="N20 U20">
    <cfRule type="expression" priority="201" dxfId="0" stopIfTrue="1">
      <formula>$X$11=1</formula>
    </cfRule>
  </conditionalFormatting>
  <conditionalFormatting sqref="O20 V20">
    <cfRule type="expression" priority="200" dxfId="0" stopIfTrue="1">
      <formula>$X$11=2</formula>
    </cfRule>
  </conditionalFormatting>
  <conditionalFormatting sqref="P20 W20">
    <cfRule type="expression" priority="199" dxfId="0" stopIfTrue="1">
      <formula>$X$11=3</formula>
    </cfRule>
  </conditionalFormatting>
  <conditionalFormatting sqref="N23 U23">
    <cfRule type="expression" priority="198" dxfId="0" stopIfTrue="1">
      <formula>$X$5=1</formula>
    </cfRule>
  </conditionalFormatting>
  <conditionalFormatting sqref="O23 V23">
    <cfRule type="expression" priority="197" dxfId="0" stopIfTrue="1">
      <formula>$X$5=2</formula>
    </cfRule>
  </conditionalFormatting>
  <conditionalFormatting sqref="P23 W23">
    <cfRule type="expression" priority="196" dxfId="0" stopIfTrue="1">
      <formula>$X$5=3</formula>
    </cfRule>
  </conditionalFormatting>
  <conditionalFormatting sqref="N24 U24">
    <cfRule type="expression" priority="195" dxfId="0" stopIfTrue="1">
      <formula>$X$6=1</formula>
    </cfRule>
  </conditionalFormatting>
  <conditionalFormatting sqref="O24 V24">
    <cfRule type="expression" priority="194" dxfId="0" stopIfTrue="1">
      <formula>$X$6=2</formula>
    </cfRule>
  </conditionalFormatting>
  <conditionalFormatting sqref="P24 W24">
    <cfRule type="expression" priority="193" dxfId="0" stopIfTrue="1">
      <formula>$X$6=3</formula>
    </cfRule>
  </conditionalFormatting>
  <conditionalFormatting sqref="N25 U25">
    <cfRule type="expression" priority="192" dxfId="0" stopIfTrue="1">
      <formula>$X$7=1</formula>
    </cfRule>
  </conditionalFormatting>
  <conditionalFormatting sqref="O25 V25">
    <cfRule type="expression" priority="191" dxfId="0" stopIfTrue="1">
      <formula>$X$7=2</formula>
    </cfRule>
  </conditionalFormatting>
  <conditionalFormatting sqref="P25 W25">
    <cfRule type="expression" priority="190" dxfId="0" stopIfTrue="1">
      <formula>$X$7=3</formula>
    </cfRule>
  </conditionalFormatting>
  <conditionalFormatting sqref="N27 U27">
    <cfRule type="expression" priority="189" dxfId="0" stopIfTrue="1">
      <formula>$X$9=1</formula>
    </cfRule>
  </conditionalFormatting>
  <conditionalFormatting sqref="O27 V27">
    <cfRule type="expression" priority="188" dxfId="0" stopIfTrue="1">
      <formula>$X$9=2</formula>
    </cfRule>
  </conditionalFormatting>
  <conditionalFormatting sqref="P27 W27">
    <cfRule type="expression" priority="187" dxfId="0" stopIfTrue="1">
      <formula>$X$9=3</formula>
    </cfRule>
  </conditionalFormatting>
  <conditionalFormatting sqref="N28 U28">
    <cfRule type="expression" priority="186" dxfId="0" stopIfTrue="1">
      <formula>$X$10=1</formula>
    </cfRule>
  </conditionalFormatting>
  <conditionalFormatting sqref="O28 V28">
    <cfRule type="expression" priority="185" dxfId="0" stopIfTrue="1">
      <formula>$X$10=2</formula>
    </cfRule>
  </conditionalFormatting>
  <conditionalFormatting sqref="P28 W28">
    <cfRule type="expression" priority="184" dxfId="0" stopIfTrue="1">
      <formula>$X$10=3</formula>
    </cfRule>
  </conditionalFormatting>
  <conditionalFormatting sqref="N29 U29">
    <cfRule type="expression" priority="183" dxfId="0" stopIfTrue="1">
      <formula>$X$11=1</formula>
    </cfRule>
  </conditionalFormatting>
  <conditionalFormatting sqref="O29 V29">
    <cfRule type="expression" priority="182" dxfId="0" stopIfTrue="1">
      <formula>$X$11=2</formula>
    </cfRule>
  </conditionalFormatting>
  <conditionalFormatting sqref="P29 W29">
    <cfRule type="expression" priority="181" dxfId="0" stopIfTrue="1">
      <formula>$X$11=3</formula>
    </cfRule>
  </conditionalFormatting>
  <conditionalFormatting sqref="N32 U32">
    <cfRule type="expression" priority="180" dxfId="0" stopIfTrue="1">
      <formula>$X$5=1</formula>
    </cfRule>
  </conditionalFormatting>
  <conditionalFormatting sqref="O32 V32">
    <cfRule type="expression" priority="179" dxfId="0" stopIfTrue="1">
      <formula>$X$5=2</formula>
    </cfRule>
  </conditionalFormatting>
  <conditionalFormatting sqref="P32 W32">
    <cfRule type="expression" priority="178" dxfId="0" stopIfTrue="1">
      <formula>$X$5=3</formula>
    </cfRule>
  </conditionalFormatting>
  <conditionalFormatting sqref="N33 U33">
    <cfRule type="expression" priority="177" dxfId="0" stopIfTrue="1">
      <formula>$X$6=1</formula>
    </cfRule>
  </conditionalFormatting>
  <conditionalFormatting sqref="O33 V33">
    <cfRule type="expression" priority="176" dxfId="0" stopIfTrue="1">
      <formula>$X$6=2</formula>
    </cfRule>
  </conditionalFormatting>
  <conditionalFormatting sqref="P33 W33">
    <cfRule type="expression" priority="175" dxfId="0" stopIfTrue="1">
      <formula>$X$6=3</formula>
    </cfRule>
  </conditionalFormatting>
  <conditionalFormatting sqref="N34 U34">
    <cfRule type="expression" priority="174" dxfId="0" stopIfTrue="1">
      <formula>$X$7=1</formula>
    </cfRule>
  </conditionalFormatting>
  <conditionalFormatting sqref="O34 V34">
    <cfRule type="expression" priority="173" dxfId="0" stopIfTrue="1">
      <formula>$X$7=2</formula>
    </cfRule>
  </conditionalFormatting>
  <conditionalFormatting sqref="P34 W34">
    <cfRule type="expression" priority="172" dxfId="0" stopIfTrue="1">
      <formula>$X$7=3</formula>
    </cfRule>
  </conditionalFormatting>
  <conditionalFormatting sqref="N36 U36">
    <cfRule type="expression" priority="171" dxfId="0" stopIfTrue="1">
      <formula>$X$9=1</formula>
    </cfRule>
  </conditionalFormatting>
  <conditionalFormatting sqref="O36 V36">
    <cfRule type="expression" priority="170" dxfId="0" stopIfTrue="1">
      <formula>$X$9=2</formula>
    </cfRule>
  </conditionalFormatting>
  <conditionalFormatting sqref="P36 W36">
    <cfRule type="expression" priority="169" dxfId="0" stopIfTrue="1">
      <formula>$X$9=3</formula>
    </cfRule>
  </conditionalFormatting>
  <conditionalFormatting sqref="N37 U37">
    <cfRule type="expression" priority="168" dxfId="0" stopIfTrue="1">
      <formula>$X$10=1</formula>
    </cfRule>
  </conditionalFormatting>
  <conditionalFormatting sqref="O37 V37">
    <cfRule type="expression" priority="167" dxfId="0" stopIfTrue="1">
      <formula>$X$10=2</formula>
    </cfRule>
  </conditionalFormatting>
  <conditionalFormatting sqref="P37 W37">
    <cfRule type="expression" priority="166" dxfId="0" stopIfTrue="1">
      <formula>$X$10=3</formula>
    </cfRule>
  </conditionalFormatting>
  <conditionalFormatting sqref="N38 U38">
    <cfRule type="expression" priority="165" dxfId="0" stopIfTrue="1">
      <formula>$X$11=1</formula>
    </cfRule>
  </conditionalFormatting>
  <conditionalFormatting sqref="O38 V38">
    <cfRule type="expression" priority="164" dxfId="0" stopIfTrue="1">
      <formula>$X$11=2</formula>
    </cfRule>
  </conditionalFormatting>
  <conditionalFormatting sqref="P38 W38">
    <cfRule type="expression" priority="163" dxfId="0" stopIfTrue="1">
      <formula>$X$11=3</formula>
    </cfRule>
  </conditionalFormatting>
  <conditionalFormatting sqref="N41 U41">
    <cfRule type="expression" priority="162" dxfId="0" stopIfTrue="1">
      <formula>$X$5=1</formula>
    </cfRule>
  </conditionalFormatting>
  <conditionalFormatting sqref="O41 V41">
    <cfRule type="expression" priority="161" dxfId="0" stopIfTrue="1">
      <formula>$X$5=2</formula>
    </cfRule>
  </conditionalFormatting>
  <conditionalFormatting sqref="P41 W41">
    <cfRule type="expression" priority="160" dxfId="0" stopIfTrue="1">
      <formula>$X$5=3</formula>
    </cfRule>
  </conditionalFormatting>
  <conditionalFormatting sqref="N42 U42">
    <cfRule type="expression" priority="159" dxfId="0" stopIfTrue="1">
      <formula>$X$6=1</formula>
    </cfRule>
  </conditionalFormatting>
  <conditionalFormatting sqref="O42 V42">
    <cfRule type="expression" priority="158" dxfId="0" stopIfTrue="1">
      <formula>$X$6=2</formula>
    </cfRule>
  </conditionalFormatting>
  <conditionalFormatting sqref="P42 W42">
    <cfRule type="expression" priority="157" dxfId="0" stopIfTrue="1">
      <formula>$X$6=3</formula>
    </cfRule>
  </conditionalFormatting>
  <conditionalFormatting sqref="N43 U43">
    <cfRule type="expression" priority="156" dxfId="0" stopIfTrue="1">
      <formula>$X$7=1</formula>
    </cfRule>
  </conditionalFormatting>
  <conditionalFormatting sqref="O43 V43">
    <cfRule type="expression" priority="155" dxfId="0" stopIfTrue="1">
      <formula>$X$7=2</formula>
    </cfRule>
  </conditionalFormatting>
  <conditionalFormatting sqref="P43 W43">
    <cfRule type="expression" priority="154" dxfId="0" stopIfTrue="1">
      <formula>$X$7=3</formula>
    </cfRule>
  </conditionalFormatting>
  <conditionalFormatting sqref="N45 U45">
    <cfRule type="expression" priority="153" dxfId="0" stopIfTrue="1">
      <formula>$X$9=1</formula>
    </cfRule>
  </conditionalFormatting>
  <conditionalFormatting sqref="O45 V45">
    <cfRule type="expression" priority="152" dxfId="0" stopIfTrue="1">
      <formula>$X$9=2</formula>
    </cfRule>
  </conditionalFormatting>
  <conditionalFormatting sqref="P45 W45">
    <cfRule type="expression" priority="151" dxfId="0" stopIfTrue="1">
      <formula>$X$9=3</formula>
    </cfRule>
  </conditionalFormatting>
  <conditionalFormatting sqref="N46 U46">
    <cfRule type="expression" priority="150" dxfId="0" stopIfTrue="1">
      <formula>$X$10=1</formula>
    </cfRule>
  </conditionalFormatting>
  <conditionalFormatting sqref="O46 V46">
    <cfRule type="expression" priority="149" dxfId="0" stopIfTrue="1">
      <formula>$X$10=2</formula>
    </cfRule>
  </conditionalFormatting>
  <conditionalFormatting sqref="P46 W46">
    <cfRule type="expression" priority="148" dxfId="0" stopIfTrue="1">
      <formula>$X$10=3</formula>
    </cfRule>
  </conditionalFormatting>
  <conditionalFormatting sqref="N47 U47">
    <cfRule type="expression" priority="147" dxfId="0" stopIfTrue="1">
      <formula>$X$11=1</formula>
    </cfRule>
  </conditionalFormatting>
  <conditionalFormatting sqref="O47 V47">
    <cfRule type="expression" priority="146" dxfId="0" stopIfTrue="1">
      <formula>$X$11=2</formula>
    </cfRule>
  </conditionalFormatting>
  <conditionalFormatting sqref="P47 W47">
    <cfRule type="expression" priority="145" dxfId="0" stopIfTrue="1">
      <formula>$X$11=3</formula>
    </cfRule>
  </conditionalFormatting>
  <conditionalFormatting sqref="N50 U50">
    <cfRule type="expression" priority="144" dxfId="0" stopIfTrue="1">
      <formula>$X$5=1</formula>
    </cfRule>
  </conditionalFormatting>
  <conditionalFormatting sqref="O50 V50">
    <cfRule type="expression" priority="143" dxfId="0" stopIfTrue="1">
      <formula>$X$5=2</formula>
    </cfRule>
  </conditionalFormatting>
  <conditionalFormatting sqref="P50 W50">
    <cfRule type="expression" priority="142" dxfId="0" stopIfTrue="1">
      <formula>$X$5=3</formula>
    </cfRule>
  </conditionalFormatting>
  <conditionalFormatting sqref="N51 U51">
    <cfRule type="expression" priority="141" dxfId="0" stopIfTrue="1">
      <formula>$X$6=1</formula>
    </cfRule>
  </conditionalFormatting>
  <conditionalFormatting sqref="O51 V51">
    <cfRule type="expression" priority="140" dxfId="0" stopIfTrue="1">
      <formula>$X$6=2</formula>
    </cfRule>
  </conditionalFormatting>
  <conditionalFormatting sqref="P51 W51">
    <cfRule type="expression" priority="139" dxfId="0" stopIfTrue="1">
      <formula>$X$6=3</formula>
    </cfRule>
  </conditionalFormatting>
  <conditionalFormatting sqref="N52 U52">
    <cfRule type="expression" priority="138" dxfId="0" stopIfTrue="1">
      <formula>$X$7=1</formula>
    </cfRule>
  </conditionalFormatting>
  <conditionalFormatting sqref="O52 V52">
    <cfRule type="expression" priority="137" dxfId="0" stopIfTrue="1">
      <formula>$X$7=2</formula>
    </cfRule>
  </conditionalFormatting>
  <conditionalFormatting sqref="P52 W52">
    <cfRule type="expression" priority="136" dxfId="0" stopIfTrue="1">
      <formula>$X$7=3</formula>
    </cfRule>
  </conditionalFormatting>
  <conditionalFormatting sqref="N54 U54">
    <cfRule type="expression" priority="135" dxfId="0" stopIfTrue="1">
      <formula>$X$9=1</formula>
    </cfRule>
  </conditionalFormatting>
  <conditionalFormatting sqref="O54 V54">
    <cfRule type="expression" priority="134" dxfId="0" stopIfTrue="1">
      <formula>$X$9=2</formula>
    </cfRule>
  </conditionalFormatting>
  <conditionalFormatting sqref="P54 W54">
    <cfRule type="expression" priority="133" dxfId="0" stopIfTrue="1">
      <formula>$X$9=3</formula>
    </cfRule>
  </conditionalFormatting>
  <conditionalFormatting sqref="N55 U55">
    <cfRule type="expression" priority="132" dxfId="0" stopIfTrue="1">
      <formula>$X$10=1</formula>
    </cfRule>
  </conditionalFormatting>
  <conditionalFormatting sqref="O55 V55">
    <cfRule type="expression" priority="131" dxfId="0" stopIfTrue="1">
      <formula>$X$10=2</formula>
    </cfRule>
  </conditionalFormatting>
  <conditionalFormatting sqref="P55 W55">
    <cfRule type="expression" priority="130" dxfId="0" stopIfTrue="1">
      <formula>$X$10=3</formula>
    </cfRule>
  </conditionalFormatting>
  <conditionalFormatting sqref="N56 U56">
    <cfRule type="expression" priority="129" dxfId="0" stopIfTrue="1">
      <formula>$X$11=1</formula>
    </cfRule>
  </conditionalFormatting>
  <conditionalFormatting sqref="O56 V56">
    <cfRule type="expression" priority="128" dxfId="0" stopIfTrue="1">
      <formula>$X$11=2</formula>
    </cfRule>
  </conditionalFormatting>
  <conditionalFormatting sqref="P56 W56">
    <cfRule type="expression" priority="127" dxfId="0" stopIfTrue="1">
      <formula>$X$11=3</formula>
    </cfRule>
  </conditionalFormatting>
  <conditionalFormatting sqref="U14 U23 U32">
    <cfRule type="expression" priority="126" dxfId="0" stopIfTrue="1">
      <formula>$X$5=1</formula>
    </cfRule>
  </conditionalFormatting>
  <conditionalFormatting sqref="V14 V23 V32">
    <cfRule type="expression" priority="125" dxfId="0" stopIfTrue="1">
      <formula>$X$5=2</formula>
    </cfRule>
  </conditionalFormatting>
  <conditionalFormatting sqref="W14 W23 W32">
    <cfRule type="expression" priority="124" dxfId="0" stopIfTrue="1">
      <formula>$X$5=3</formula>
    </cfRule>
  </conditionalFormatting>
  <conditionalFormatting sqref="U15 U24 U33">
    <cfRule type="expression" priority="123" dxfId="0" stopIfTrue="1">
      <formula>$X$6=1</formula>
    </cfRule>
  </conditionalFormatting>
  <conditionalFormatting sqref="V15 V24 V33">
    <cfRule type="expression" priority="122" dxfId="0" stopIfTrue="1">
      <formula>$X$6=2</formula>
    </cfRule>
  </conditionalFormatting>
  <conditionalFormatting sqref="W15 W24 W33">
    <cfRule type="expression" priority="121" dxfId="0" stopIfTrue="1">
      <formula>$X$6=3</formula>
    </cfRule>
  </conditionalFormatting>
  <conditionalFormatting sqref="U16 U25 U34">
    <cfRule type="expression" priority="120" dxfId="0" stopIfTrue="1">
      <formula>$X$7=1</formula>
    </cfRule>
  </conditionalFormatting>
  <conditionalFormatting sqref="V16 V25 V34">
    <cfRule type="expression" priority="119" dxfId="0" stopIfTrue="1">
      <formula>$X$7=2</formula>
    </cfRule>
  </conditionalFormatting>
  <conditionalFormatting sqref="W16 W25 W34">
    <cfRule type="expression" priority="118" dxfId="0" stopIfTrue="1">
      <formula>$X$7=3</formula>
    </cfRule>
  </conditionalFormatting>
  <conditionalFormatting sqref="U18 U27 U36">
    <cfRule type="expression" priority="117" dxfId="0" stopIfTrue="1">
      <formula>$X$9=1</formula>
    </cfRule>
  </conditionalFormatting>
  <conditionalFormatting sqref="V18 V27 V36">
    <cfRule type="expression" priority="116" dxfId="0" stopIfTrue="1">
      <formula>$X$9=2</formula>
    </cfRule>
  </conditionalFormatting>
  <conditionalFormatting sqref="W18 W27 W36">
    <cfRule type="expression" priority="115" dxfId="0" stopIfTrue="1">
      <formula>$X$9=3</formula>
    </cfRule>
  </conditionalFormatting>
  <conditionalFormatting sqref="U19 U28 U37">
    <cfRule type="expression" priority="114" dxfId="0" stopIfTrue="1">
      <formula>$X$10=1</formula>
    </cfRule>
  </conditionalFormatting>
  <conditionalFormatting sqref="V19 V28 V37">
    <cfRule type="expression" priority="113" dxfId="0" stopIfTrue="1">
      <formula>$X$10=2</formula>
    </cfRule>
  </conditionalFormatting>
  <conditionalFormatting sqref="W19 W28 W37">
    <cfRule type="expression" priority="112" dxfId="0" stopIfTrue="1">
      <formula>$X$10=3</formula>
    </cfRule>
  </conditionalFormatting>
  <conditionalFormatting sqref="U20 U29 U38">
    <cfRule type="expression" priority="111" dxfId="0" stopIfTrue="1">
      <formula>$X$11=1</formula>
    </cfRule>
  </conditionalFormatting>
  <conditionalFormatting sqref="V20 V29 V38">
    <cfRule type="expression" priority="110" dxfId="0" stopIfTrue="1">
      <formula>$X$11=2</formula>
    </cfRule>
  </conditionalFormatting>
  <conditionalFormatting sqref="W20 W29 W38">
    <cfRule type="expression" priority="109" dxfId="0" stopIfTrue="1">
      <formula>$X$11=3</formula>
    </cfRule>
  </conditionalFormatting>
  <conditionalFormatting sqref="N14 N23 N32">
    <cfRule type="expression" priority="108" dxfId="0" stopIfTrue="1">
      <formula>$X$5=1</formula>
    </cfRule>
  </conditionalFormatting>
  <conditionalFormatting sqref="O14 O23 O32">
    <cfRule type="expression" priority="107" dxfId="0" stopIfTrue="1">
      <formula>$X$5=2</formula>
    </cfRule>
  </conditionalFormatting>
  <conditionalFormatting sqref="P14 P23 P32">
    <cfRule type="expression" priority="106" dxfId="0" stopIfTrue="1">
      <formula>$X$5=3</formula>
    </cfRule>
  </conditionalFormatting>
  <conditionalFormatting sqref="N15 N24 N33">
    <cfRule type="expression" priority="105" dxfId="0" stopIfTrue="1">
      <formula>$X$6=1</formula>
    </cfRule>
  </conditionalFormatting>
  <conditionalFormatting sqref="O15 O24 O33">
    <cfRule type="expression" priority="104" dxfId="0" stopIfTrue="1">
      <formula>$X$6=2</formula>
    </cfRule>
  </conditionalFormatting>
  <conditionalFormatting sqref="P15 P24 P33">
    <cfRule type="expression" priority="103" dxfId="0" stopIfTrue="1">
      <formula>$X$6=3</formula>
    </cfRule>
  </conditionalFormatting>
  <conditionalFormatting sqref="N16 N25 N34">
    <cfRule type="expression" priority="102" dxfId="0" stopIfTrue="1">
      <formula>$X$7=1</formula>
    </cfRule>
  </conditionalFormatting>
  <conditionalFormatting sqref="O16 O25 O34">
    <cfRule type="expression" priority="101" dxfId="0" stopIfTrue="1">
      <formula>$X$7=2</formula>
    </cfRule>
  </conditionalFormatting>
  <conditionalFormatting sqref="P16 P25 P34">
    <cfRule type="expression" priority="100" dxfId="0" stopIfTrue="1">
      <formula>$X$7=3</formula>
    </cfRule>
  </conditionalFormatting>
  <conditionalFormatting sqref="N18 N27 N36">
    <cfRule type="expression" priority="99" dxfId="0" stopIfTrue="1">
      <formula>$X$9=1</formula>
    </cfRule>
  </conditionalFormatting>
  <conditionalFormatting sqref="O18 O27 O36">
    <cfRule type="expression" priority="98" dxfId="0" stopIfTrue="1">
      <formula>$X$9=2</formula>
    </cfRule>
  </conditionalFormatting>
  <conditionalFormatting sqref="P18 P27 P36">
    <cfRule type="expression" priority="97" dxfId="0" stopIfTrue="1">
      <formula>$X$9=3</formula>
    </cfRule>
  </conditionalFormatting>
  <conditionalFormatting sqref="N19 N28 N37">
    <cfRule type="expression" priority="96" dxfId="0" stopIfTrue="1">
      <formula>$X$10=1</formula>
    </cfRule>
  </conditionalFormatting>
  <conditionalFormatting sqref="O19 O28 O37">
    <cfRule type="expression" priority="95" dxfId="0" stopIfTrue="1">
      <formula>$X$10=2</formula>
    </cfRule>
  </conditionalFormatting>
  <conditionalFormatting sqref="P19 P28 P37">
    <cfRule type="expression" priority="94" dxfId="0" stopIfTrue="1">
      <formula>$X$10=3</formula>
    </cfRule>
  </conditionalFormatting>
  <conditionalFormatting sqref="N20 N29 N38">
    <cfRule type="expression" priority="93" dxfId="0" stopIfTrue="1">
      <formula>$X$11=1</formula>
    </cfRule>
  </conditionalFormatting>
  <conditionalFormatting sqref="O20 O29 O38">
    <cfRule type="expression" priority="92" dxfId="0" stopIfTrue="1">
      <formula>$X$11=2</formula>
    </cfRule>
  </conditionalFormatting>
  <conditionalFormatting sqref="P20 P29 P38">
    <cfRule type="expression" priority="91" dxfId="0" stopIfTrue="1">
      <formula>$X$11=3</formula>
    </cfRule>
  </conditionalFormatting>
  <conditionalFormatting sqref="N5 U5 N41 U41 N50 U50 U14 U23 U32 N14 N23 N32">
    <cfRule type="expression" priority="90" dxfId="0" stopIfTrue="1">
      <formula>$X$5=1</formula>
    </cfRule>
  </conditionalFormatting>
  <conditionalFormatting sqref="O5 V5 O41 V41 O50 V50 V14 V23 V32 O14 O23 O32">
    <cfRule type="expression" priority="89" dxfId="0" stopIfTrue="1">
      <formula>$X$5=2</formula>
    </cfRule>
  </conditionalFormatting>
  <conditionalFormatting sqref="P5 W5 P41 W41 P50 W50 W14 W23 W32 P14 P23 P32">
    <cfRule type="expression" priority="88" dxfId="0" stopIfTrue="1">
      <formula>$X$5=3</formula>
    </cfRule>
  </conditionalFormatting>
  <conditionalFormatting sqref="N6 U6 N42 U42 N51 U51 U15 U24 U33 N15 N24 N33">
    <cfRule type="expression" priority="87" dxfId="0" stopIfTrue="1">
      <formula>$X$6=1</formula>
    </cfRule>
  </conditionalFormatting>
  <conditionalFormatting sqref="O6 V6 O42 V42 O51 V51 V15 V24 V33 O15 O24 O33">
    <cfRule type="expression" priority="86" dxfId="0" stopIfTrue="1">
      <formula>$X$6=2</formula>
    </cfRule>
  </conditionalFormatting>
  <conditionalFormatting sqref="P6 W6 P42 W42 P51 W51 W15 W24 W33 P15 P24 P33">
    <cfRule type="expression" priority="85" dxfId="0" stopIfTrue="1">
      <formula>$X$6=3</formula>
    </cfRule>
  </conditionalFormatting>
  <conditionalFormatting sqref="N7 U7 N43 U43 N52 U52 U16 U25 U34 N16 N25 N34">
    <cfRule type="expression" priority="84" dxfId="0" stopIfTrue="1">
      <formula>$X$7=1</formula>
    </cfRule>
  </conditionalFormatting>
  <conditionalFormatting sqref="O7 V7 O43 V43 O52 V52 V16 V25 V34 O16 O25 O34">
    <cfRule type="expression" priority="83" dxfId="0" stopIfTrue="1">
      <formula>$X$7=2</formula>
    </cfRule>
  </conditionalFormatting>
  <conditionalFormatting sqref="P7 W7 P43 W43 P52 W52 W16 W25 W34 P16 P25 P34">
    <cfRule type="expression" priority="82" dxfId="0" stopIfTrue="1">
      <formula>$X$7=3</formula>
    </cfRule>
  </conditionalFormatting>
  <conditionalFormatting sqref="N9 U9 N45 U45 N54 U54 U18 U27 U36 N18 N27 N36">
    <cfRule type="expression" priority="81" dxfId="0" stopIfTrue="1">
      <formula>$X$9=1</formula>
    </cfRule>
  </conditionalFormatting>
  <conditionalFormatting sqref="O9 V9 O45 V45 O54 V54 V18 V27 V36 O18 O27 O36">
    <cfRule type="expression" priority="80" dxfId="0" stopIfTrue="1">
      <formula>$X$9=2</formula>
    </cfRule>
  </conditionalFormatting>
  <conditionalFormatting sqref="P9 W9 P45 W45 P54 W54 W18 W27 W36 P18 P27 P36">
    <cfRule type="expression" priority="79" dxfId="0" stopIfTrue="1">
      <formula>$X$9=3</formula>
    </cfRule>
  </conditionalFormatting>
  <conditionalFormatting sqref="N10 U10 N46 U46 N55 U55 U19 U28 U37 N19 N28 N37">
    <cfRule type="expression" priority="78" dxfId="0" stopIfTrue="1">
      <formula>$X$10=1</formula>
    </cfRule>
  </conditionalFormatting>
  <conditionalFormatting sqref="O10 V10 O46 V46 O55 V55 V19 V28 V37 O19 O28 O37">
    <cfRule type="expression" priority="77" dxfId="0" stopIfTrue="1">
      <formula>$X$10=2</formula>
    </cfRule>
  </conditionalFormatting>
  <conditionalFormatting sqref="P10 W10 P46 W46 P55 W55 W19 W28 W37 P19 P28 P37">
    <cfRule type="expression" priority="76" dxfId="0" stopIfTrue="1">
      <formula>$X$10=3</formula>
    </cfRule>
  </conditionalFormatting>
  <conditionalFormatting sqref="N11 U11 N47 U47 N56 U56 U20 U29 U38 N20 N29 N38">
    <cfRule type="expression" priority="75" dxfId="0" stopIfTrue="1">
      <formula>$X$11=1</formula>
    </cfRule>
  </conditionalFormatting>
  <conditionalFormatting sqref="O11 V11 O47 V47 O56 V56 V20 V29 V38 O20 O29 O38">
    <cfRule type="expression" priority="74" dxfId="0" stopIfTrue="1">
      <formula>$X$11=2</formula>
    </cfRule>
  </conditionalFormatting>
  <conditionalFormatting sqref="P11 W11 P47 W47 P56 W56 W20 W29 W38 P20 P29 P38">
    <cfRule type="expression" priority="73" dxfId="0" stopIfTrue="1">
      <formula>$X$11=3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2014-03-01T08:29:13Z</dcterms:modified>
  <cp:category/>
  <cp:version/>
  <cp:contentType/>
  <cp:contentStatus/>
</cp:coreProperties>
</file>